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(P3) 北米西岸 PSW " sheetId="1" r:id="rId1"/>
    <sheet name="(P2) 北米西岸&amp;カナダ PNW" sheetId="2" state="hidden" r:id="rId2"/>
    <sheet name="(P4) 北米西岸 PSW  2" sheetId="3" r:id="rId3"/>
    <sheet name="（P5）北米西岸 PSW 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★APL" localSheetId="0">#REF!</definedName>
    <definedName name="★APL">#REF!</definedName>
    <definedName name="★CMA" localSheetId="0">'[7](P12) 地中海向 1'!$AB$20:$AB$31</definedName>
    <definedName name="★CMA">'[2](P12) 地中海向 1'!$AB$20:$AB$31</definedName>
    <definedName name="★COSCO" localSheetId="0">'[3](P1) 北米西岸 PSW (1)'!$AA$41:$AA$44</definedName>
    <definedName name="★COSCO">'[3](P1) 北米西岸 PSW (1)'!$AA$41:$AA$44</definedName>
    <definedName name="★EMC" localSheetId="0">#REF!</definedName>
    <definedName name="★EMC">#REF!</definedName>
    <definedName name="★HJ">#REF!</definedName>
    <definedName name="★HLL" localSheetId="0">'(P3) 北米西岸 PSW '!$AC$156:$AC$166</definedName>
    <definedName name="★HLL">#REF!</definedName>
    <definedName name="★KLG" localSheetId="0">#REF!</definedName>
    <definedName name="★KLG">#REF!</definedName>
    <definedName name="★MAERSK___SAFMARINE">#REF!</definedName>
    <definedName name="★MAHE" localSheetId="0">'[8](P5) 北米東岸 ALL WATER (2)'!$AD$27:$AD$40</definedName>
    <definedName name="★MAHE">'[1](P5) 北米東岸 ALL WATER (2)'!$AD$27:$AD$40</definedName>
    <definedName name="★MAHEC" localSheetId="0">#REF!</definedName>
    <definedName name="★MAHEC">#REF!</definedName>
    <definedName name="★MOL" localSheetId="0">#REF!</definedName>
    <definedName name="★MOL">#REF!</definedName>
    <definedName name="★MSC" localSheetId="0">'[7](P12) 地中海向 1'!$AB$47:$AB$64</definedName>
    <definedName name="★MSC">'[2](P12) 地中海向 1'!$AB$47:$AB$64</definedName>
    <definedName name="★MSK" localSheetId="0">#REF!</definedName>
    <definedName name="★MSK">#REF!</definedName>
    <definedName name="★NYK" localSheetId="0">#REF!</definedName>
    <definedName name="★NYK">#REF!</definedName>
    <definedName name="★ZIM" localSheetId="0">'[8](P5) 北米東岸 ALL WATER (2)'!$AE$63:$AE$71</definedName>
    <definedName name="★ZIM">'[1](P5) 北米東岸 ALL WATER (2)'!$AE$63:$AE$71</definedName>
    <definedName name="APL" localSheetId="0">'(P3) 北米西岸 PSW '!#REF!</definedName>
    <definedName name="APL">#REF!</definedName>
    <definedName name="CANLCL_OK" localSheetId="0">#REF!</definedName>
    <definedName name="CANLCL_OK">#REF!</definedName>
    <definedName name="CANLCL_TY" localSheetId="0">#REF!</definedName>
    <definedName name="CANLCL_TY">#REF!</definedName>
    <definedName name="CANLCL_TYO_YOK" localSheetId="0">#REF!</definedName>
    <definedName name="CANLCL_TYO_YOK">#REF!</definedName>
    <definedName name="CH" localSheetId="0">'(P3) 北米西岸 PSW '!$AC$167:$AC$172</definedName>
    <definedName name="CH">#REF!</definedName>
    <definedName name="CHI" localSheetId="0">#REF!</definedName>
    <definedName name="CHI">#REF!</definedName>
    <definedName name="CSC" localSheetId="0">'(P3) 北米西岸 PSW '!#REF!</definedName>
    <definedName name="CSC">#REF!</definedName>
    <definedName name="CSCN" localSheetId="0">#REF!</definedName>
    <definedName name="CSCN">#REF!</definedName>
    <definedName name="ECL" localSheetId="0">#REF!</definedName>
    <definedName name="ECL">#REF!</definedName>
    <definedName name="EMC" localSheetId="0">'(P3) 北米西岸 PSW '!$Y$167:$Y$170</definedName>
    <definedName name="EMC">#REF!</definedName>
    <definedName name="EMCN" localSheetId="0">#REF!</definedName>
    <definedName name="EMCN">#REF!</definedName>
    <definedName name="EMRATES">'[5]北米東岸向け ALL WATERサービス (2)'!$AC$66:$AC$77</definedName>
    <definedName name="FSF" localSheetId="0">#REF!</definedName>
    <definedName name="FSF">#REF!</definedName>
    <definedName name="HJ" localSheetId="0">'(P3) 北米西岸 PSW '!$Y$122:$Y$158</definedName>
    <definedName name="HJ">#REF!</definedName>
    <definedName name="HL" localSheetId="0">#REF!</definedName>
    <definedName name="HL">#REF!</definedName>
    <definedName name="HLL" localSheetId="0">#REF!</definedName>
    <definedName name="HLL">#REF!</definedName>
    <definedName name="HUN" localSheetId="0">#REF!</definedName>
    <definedName name="HUN">#REF!</definedName>
    <definedName name="JTCN" localSheetId="0">#REF!</definedName>
    <definedName name="JTCN">#REF!</definedName>
    <definedName name="JVLT" localSheetId="0">#REF!</definedName>
    <definedName name="JVLT">#REF!</definedName>
    <definedName name="JVLY" localSheetId="0">#REF!</definedName>
    <definedName name="JVLY">#REF!</definedName>
    <definedName name="K0" localSheetId="0">#REF!</definedName>
    <definedName name="K0">#REF!</definedName>
    <definedName name="KLG" localSheetId="0">'(P3) 北米西岸 PSW '!#REF!</definedName>
    <definedName name="KLG">#REF!</definedName>
    <definedName name="KLGN" localSheetId="0">#REF!</definedName>
    <definedName name="KLGN">#REF!</definedName>
    <definedName name="KO" localSheetId="0">#REF!</definedName>
    <definedName name="KO">#REF!</definedName>
    <definedName name="MAESRK" localSheetId="0">#REF!</definedName>
    <definedName name="MAESRK">#REF!</definedName>
    <definedName name="MAHEC" localSheetId="0">#REF!</definedName>
    <definedName name="MAHEC">#REF!</definedName>
    <definedName name="MOL" localSheetId="0">#REF!</definedName>
    <definedName name="MOL">#REF!</definedName>
    <definedName name="MOLN" localSheetId="0">#REF!</definedName>
    <definedName name="MOLN">#REF!</definedName>
    <definedName name="MSC" localSheetId="0">#REF!</definedName>
    <definedName name="MSC">#REF!</definedName>
    <definedName name="MSCAW" localSheetId="0">#REF!</definedName>
    <definedName name="MSCAW">#REF!</definedName>
    <definedName name="MSK" localSheetId="0">#REF!</definedName>
    <definedName name="MSK">#REF!</definedName>
    <definedName name="NISSIN" localSheetId="0">#REF!</definedName>
    <definedName name="NISSIN">#REF!</definedName>
    <definedName name="NMC" localSheetId="0">#REF!</definedName>
    <definedName name="NMC">#REF!</definedName>
    <definedName name="NYK" localSheetId="0">#REF!</definedName>
    <definedName name="NYK">#REF!</definedName>
    <definedName name="NYT" localSheetId="0">#REF!</definedName>
    <definedName name="NYT">#REF!</definedName>
    <definedName name="OK" localSheetId="0">#REF!</definedName>
    <definedName name="OK">#REF!</definedName>
    <definedName name="_xlnm.Print_Area" localSheetId="1">'(P2) 北米西岸&amp;カナダ PNW'!$A$1:$V$65</definedName>
    <definedName name="_xlnm.Print_Area" localSheetId="0">'(P3) 北米西岸 PSW '!$A$1:$T$85</definedName>
    <definedName name="_xlnm.Print_Area" localSheetId="2">'(P4) 北米西岸 PSW  2'!$A$1:$Q$54</definedName>
    <definedName name="_xlnm.Print_Area" localSheetId="3">'（P5）北米西岸 PSW 3'!$A$1:$S$98</definedName>
    <definedName name="SAFMARINE" localSheetId="0">#REF!</definedName>
    <definedName name="SAFMARINE">#REF!</definedName>
    <definedName name="VICTORIA" localSheetId="0">#REF!:#REF!</definedName>
    <definedName name="VICTORIA">#REF!:#REF!</definedName>
    <definedName name="WWD" localSheetId="0">#REF!</definedName>
    <definedName name="WWD">#REF!</definedName>
    <definedName name="WWDN" localSheetId="0">#REF!</definedName>
    <definedName name="WWDN">#REF!</definedName>
    <definedName name="WWL" localSheetId="0">#REF!</definedName>
    <definedName name="WWL">#REF!</definedName>
    <definedName name="YT" localSheetId="0">#REF!</definedName>
    <definedName name="YT">#REF!</definedName>
    <definedName name="ZIM" localSheetId="0">#REF!</definedName>
    <definedName name="ZIM">#REF!</definedName>
    <definedName name="あ">#N/A</definedName>
  </definedNames>
  <calcPr fullCalcOnLoad="1"/>
</workbook>
</file>

<file path=xl/sharedStrings.xml><?xml version="1.0" encoding="utf-8"?>
<sst xmlns="http://schemas.openxmlformats.org/spreadsheetml/2006/main" count="1075" uniqueCount="407">
  <si>
    <t>ジャパントラスト株式会社</t>
  </si>
  <si>
    <t>Vessel</t>
  </si>
  <si>
    <t>Voy</t>
  </si>
  <si>
    <t>A-VESSEL</t>
  </si>
  <si>
    <r>
      <t>北米西岸</t>
    </r>
    <r>
      <rPr>
        <b/>
        <u val="single"/>
        <sz val="16"/>
        <rFont val="Arial"/>
        <family val="2"/>
      </rPr>
      <t>&amp;</t>
    </r>
    <r>
      <rPr>
        <b/>
        <u val="single"/>
        <sz val="16"/>
        <rFont val="ＭＳ Ｐゴシック"/>
        <family val="3"/>
      </rPr>
      <t>カナダ向け</t>
    </r>
    <r>
      <rPr>
        <b/>
        <u val="single"/>
        <sz val="16"/>
        <rFont val="Arial"/>
        <family val="2"/>
      </rPr>
      <t xml:space="preserve"> PNW FCL</t>
    </r>
    <r>
      <rPr>
        <b/>
        <u val="single"/>
        <sz val="16"/>
        <rFont val="ＭＳ Ｐゴシック"/>
        <family val="3"/>
      </rPr>
      <t>サービス</t>
    </r>
  </si>
  <si>
    <t>JAPAN TRUST CO., LTD.</t>
  </si>
  <si>
    <t>UPDATE:</t>
  </si>
  <si>
    <r>
      <t>【名古屋本社】　</t>
    </r>
    <r>
      <rPr>
        <b/>
        <sz val="8"/>
        <rFont val="Arial"/>
        <family val="2"/>
      </rPr>
      <t>TEL: 052-232-6671 / FAX: 052-232-6680</t>
    </r>
  </si>
  <si>
    <r>
      <t>【東京支店】　</t>
    </r>
    <r>
      <rPr>
        <b/>
        <sz val="8"/>
        <rFont val="Arial"/>
        <family val="2"/>
      </rPr>
      <t>TEL: 03-5473-8571 / FAX: 03-5473-8530</t>
    </r>
  </si>
  <si>
    <t>全米各地、下記以外のポイントも取り扱っております。
内陸までのスケジュールは、別途お問い合わせください。</t>
  </si>
  <si>
    <t>HANJIN PRAHA</t>
  </si>
  <si>
    <t>HANJIN WASHINGTON</t>
  </si>
  <si>
    <t>2A</t>
  </si>
  <si>
    <r>
      <rPr>
        <b/>
        <sz val="14"/>
        <rFont val="ＭＳ Ｐゴシック"/>
        <family val="3"/>
      </rPr>
      <t>★</t>
    </r>
    <r>
      <rPr>
        <b/>
        <sz val="14"/>
        <rFont val="Arial"/>
        <family val="2"/>
      </rPr>
      <t>K LINE / MOL / YANG MING / HANJIN / COSCO  / APL / HYUNDAI</t>
    </r>
  </si>
  <si>
    <r>
      <t>★</t>
    </r>
    <r>
      <rPr>
        <sz val="8"/>
        <rFont val="Arial"/>
        <family val="2"/>
      </rPr>
      <t>KLGN</t>
    </r>
  </si>
  <si>
    <t>Nagoya</t>
  </si>
  <si>
    <t>Tokyo</t>
  </si>
  <si>
    <t>Tacoma</t>
  </si>
  <si>
    <t>Vancouver</t>
  </si>
  <si>
    <t>ADRIATIC BRIDGE</t>
  </si>
  <si>
    <t>Thu</t>
  </si>
  <si>
    <t>Fri</t>
  </si>
  <si>
    <t>Sun</t>
  </si>
  <si>
    <t>Wed</t>
  </si>
  <si>
    <t>ALVSBORG BRIDGE</t>
  </si>
  <si>
    <t>CHICAGO BRIDGE</t>
  </si>
  <si>
    <t>069E</t>
  </si>
  <si>
    <t>AMBASSADOR BRIDGE</t>
  </si>
  <si>
    <t>GUANG DONG BRIDGE</t>
  </si>
  <si>
    <t>033E</t>
  </si>
  <si>
    <t>ANKARA BRIDGE</t>
  </si>
  <si>
    <t>GENOA BRIDGE</t>
  </si>
  <si>
    <t>066E</t>
  </si>
  <si>
    <t>BREMEN BRIDGE</t>
  </si>
  <si>
    <t>MOL SOLUTION</t>
  </si>
  <si>
    <t>115E</t>
  </si>
  <si>
    <t>GUANG DONG BRIDGE</t>
  </si>
  <si>
    <t>-</t>
  </si>
  <si>
    <t>AKINADA BEIDGE</t>
  </si>
  <si>
    <t>GENOA BRIDGE</t>
  </si>
  <si>
    <t>GREENWICH BRIDGE</t>
  </si>
  <si>
    <t>GEORGE WASHINGTON BRIDGE</t>
  </si>
  <si>
    <t>MOL SOLUTION</t>
  </si>
  <si>
    <t>PROSPERITY BRIDGE</t>
  </si>
  <si>
    <t>EVER UTILE</t>
  </si>
  <si>
    <t>A-VESSEL</t>
  </si>
  <si>
    <t>ITAL USODIMARE</t>
  </si>
  <si>
    <t>2B</t>
  </si>
  <si>
    <r>
      <rPr>
        <b/>
        <sz val="14"/>
        <rFont val="ＭＳ Ｐゴシック"/>
        <family val="3"/>
      </rPr>
      <t>★</t>
    </r>
    <r>
      <rPr>
        <b/>
        <sz val="14"/>
        <rFont val="Arial"/>
        <family val="2"/>
      </rPr>
      <t>NYK / HAPAG - LLOYD / OOCL</t>
    </r>
  </si>
  <si>
    <t>CHICAGO BRIDGE</t>
  </si>
  <si>
    <t>LT UNICA</t>
  </si>
  <si>
    <t>Kobe</t>
  </si>
  <si>
    <t>Seattle</t>
  </si>
  <si>
    <r>
      <t>★</t>
    </r>
    <r>
      <rPr>
        <sz val="8"/>
        <rFont val="Arial"/>
        <family val="2"/>
      </rPr>
      <t>HL</t>
    </r>
  </si>
  <si>
    <t>UNI - ACCORD</t>
  </si>
  <si>
    <t>Tue</t>
  </si>
  <si>
    <t>ANTWERPEN EXPRESS</t>
  </si>
  <si>
    <t>UNI - PERFECT</t>
  </si>
  <si>
    <t>ANTWERPEN EXPRESS</t>
  </si>
  <si>
    <r>
      <rPr>
        <sz val="8"/>
        <rFont val="ＭＳ Ｐゴシック"/>
        <family val="3"/>
      </rPr>
      <t>☆</t>
    </r>
    <r>
      <rPr>
        <sz val="8"/>
        <rFont val="Arial"/>
        <family val="2"/>
      </rPr>
      <t>1</t>
    </r>
  </si>
  <si>
    <t>UNI - PREMIER</t>
  </si>
  <si>
    <t>LUDWIGSHAFEN EXPRESS</t>
  </si>
  <si>
    <t>BREMEN EXPRESS</t>
  </si>
  <si>
    <t>UNI - PROSPER</t>
  </si>
  <si>
    <t>PARIS EXPRESS</t>
  </si>
  <si>
    <t>DRESDEN EXPRESS</t>
  </si>
  <si>
    <t>XIN QING DAO</t>
  </si>
  <si>
    <t>KOBE EXPRESS</t>
  </si>
  <si>
    <t>ESSEN EXPRESS</t>
  </si>
  <si>
    <t>XIN TIAN JIN</t>
  </si>
  <si>
    <t>HOECHEST EXPRESS</t>
  </si>
  <si>
    <t>XIN YAN TIAI</t>
  </si>
  <si>
    <t>ROTTERDAM EXPRESS</t>
  </si>
  <si>
    <t>KIEL EXPRESS</t>
  </si>
  <si>
    <t>STUTTGART EXPRESS</t>
  </si>
  <si>
    <t>KOBE EXPRESS</t>
  </si>
  <si>
    <t>LEVERKUSEN EXPRESS</t>
  </si>
  <si>
    <r>
      <rPr>
        <sz val="8"/>
        <rFont val="ＭＳ Ｐゴシック"/>
        <family val="3"/>
      </rPr>
      <t>☆</t>
    </r>
    <r>
      <rPr>
        <sz val="8"/>
        <rFont val="Arial"/>
        <family val="2"/>
      </rPr>
      <t xml:space="preserve">1 </t>
    </r>
    <r>
      <rPr>
        <sz val="8"/>
        <rFont val="ＭＳ Ｐゴシック"/>
        <family val="3"/>
      </rPr>
      <t>本船変更となりました。本船名にご注意ください。</t>
    </r>
  </si>
  <si>
    <t>LONDON EXPRESS</t>
  </si>
  <si>
    <t>LUDWIGSHAFEN EXPRESS</t>
  </si>
  <si>
    <r>
      <t>★</t>
    </r>
    <r>
      <rPr>
        <sz val="8"/>
        <rFont val="Arial"/>
        <family val="2"/>
      </rPr>
      <t>CSCN</t>
    </r>
  </si>
  <si>
    <t>OAKLAND EXPRESS</t>
  </si>
  <si>
    <t>ROTTERDAM EXPRESS</t>
  </si>
  <si>
    <t>2C</t>
  </si>
  <si>
    <r>
      <rPr>
        <b/>
        <sz val="14"/>
        <rFont val="ＭＳ Ｐゴシック"/>
        <family val="3"/>
      </rPr>
      <t>★</t>
    </r>
    <r>
      <rPr>
        <b/>
        <sz val="14"/>
        <rFont val="Arial"/>
        <family val="2"/>
      </rPr>
      <t>COSCO / HANJIN / YANG MING</t>
    </r>
  </si>
  <si>
    <t>PARIS EXPRESS</t>
  </si>
  <si>
    <t>COSCO ANTWERP</t>
  </si>
  <si>
    <t>Yokohama</t>
  </si>
  <si>
    <t>SINGAPORE EXPRESS</t>
  </si>
  <si>
    <t>COSCO DALIAN</t>
  </si>
  <si>
    <t>Tue - Wed</t>
  </si>
  <si>
    <t>Sat</t>
  </si>
  <si>
    <t xml:space="preserve">Mon </t>
  </si>
  <si>
    <t>STUTTGART EXPRESS</t>
  </si>
  <si>
    <t>COSCO BOSTON</t>
  </si>
  <si>
    <t>HANJIN COPENHAGEN</t>
  </si>
  <si>
    <t>HOECHST EXPRESS</t>
  </si>
  <si>
    <t>COSCO TIANJIN</t>
  </si>
  <si>
    <t>COSCO DALIAN</t>
  </si>
  <si>
    <t>COSCO XIAMEN</t>
  </si>
  <si>
    <t>HANJIN WASHINGTON</t>
  </si>
  <si>
    <t>NEW YORK EXPRESS</t>
  </si>
  <si>
    <t>HANJIN ANTWERP</t>
  </si>
  <si>
    <t>HANJIN GENEVA</t>
  </si>
  <si>
    <t>TOKYO EXPRESS</t>
  </si>
  <si>
    <t>HANJIN OTTAWA</t>
  </si>
  <si>
    <t>YUE HE</t>
  </si>
  <si>
    <t>YUE HE</t>
  </si>
  <si>
    <t>HANJIN BERLIN</t>
  </si>
  <si>
    <t>HANJIN CHICAGO</t>
  </si>
  <si>
    <t>0064E</t>
  </si>
  <si>
    <t>HANJIN LONDON</t>
  </si>
  <si>
    <t>HANJIN COPENHAGEN</t>
  </si>
  <si>
    <t>HANJIN GENEVA</t>
  </si>
  <si>
    <t>HANJIN MADRID</t>
  </si>
  <si>
    <t>HANJIN PHOENIX</t>
  </si>
  <si>
    <t>※出港地ＣＹのCUT日は、入港日の３営業日前が原則ですが、受け地が異なる場合は別途お問い合わせください。</t>
  </si>
  <si>
    <t>TIAN KANG HE</t>
  </si>
  <si>
    <r>
      <t>★</t>
    </r>
    <r>
      <rPr>
        <sz val="8"/>
        <rFont val="Arial"/>
        <family val="2"/>
      </rPr>
      <t>WWD</t>
    </r>
  </si>
  <si>
    <t>TIAN YUN HE</t>
  </si>
  <si>
    <t>SAN AMERIGO</t>
  </si>
  <si>
    <t>OOCL KAOHSIUNG</t>
  </si>
  <si>
    <t>WESTWOOD COLUMBIA</t>
  </si>
  <si>
    <t>COSCO YOKOHAMA</t>
  </si>
  <si>
    <t>SANTIAGO</t>
  </si>
  <si>
    <t>COSCO HAMBURG</t>
  </si>
  <si>
    <t>SEVILLIA</t>
  </si>
  <si>
    <t>HANJIN XIAMEN</t>
  </si>
  <si>
    <t>WESTWOOD OLYMPIA</t>
  </si>
  <si>
    <t>ATALANTA</t>
  </si>
  <si>
    <t>WESTWOOD RAINIER</t>
  </si>
  <si>
    <t>WESTWOOD VICTORIA</t>
  </si>
  <si>
    <t>STAR GRINDANGER</t>
  </si>
  <si>
    <t>HYUNDAI NATIONAL</t>
  </si>
  <si>
    <t>HYUNDAI DOMINION</t>
  </si>
  <si>
    <t>HYUNDAI PATRIOT</t>
  </si>
  <si>
    <t>HYUNDAI REPUBLIC</t>
  </si>
  <si>
    <t>HYUNDAI PATRIOT</t>
  </si>
  <si>
    <t>HYUNDAI KINGDOM</t>
  </si>
  <si>
    <t>Kobe</t>
  </si>
  <si>
    <t>Hakata</t>
  </si>
  <si>
    <t>Nagoya</t>
  </si>
  <si>
    <t>Oakland</t>
  </si>
  <si>
    <t>Osaka</t>
  </si>
  <si>
    <t>Long Beach</t>
  </si>
  <si>
    <t>JAPAN TRUST CO., LTD.</t>
  </si>
  <si>
    <t>Tokyo</t>
  </si>
  <si>
    <t>Los Angeles</t>
  </si>
  <si>
    <t>Wed</t>
  </si>
  <si>
    <t>Moji</t>
  </si>
  <si>
    <t>Sun</t>
  </si>
  <si>
    <t>Yokohama</t>
  </si>
  <si>
    <t>-</t>
  </si>
  <si>
    <t>FEEDER</t>
  </si>
  <si>
    <r>
      <rPr>
        <sz val="20"/>
        <rFont val="ＭＳ Ｐゴシック"/>
        <family val="3"/>
      </rPr>
      <t>※上記スケジュールは</t>
    </r>
    <r>
      <rPr>
        <sz val="20"/>
        <rFont val="Arial"/>
        <family val="2"/>
      </rPr>
      <t>Pusan</t>
    </r>
    <r>
      <rPr>
        <sz val="20"/>
        <rFont val="ＭＳ Ｐゴシック"/>
        <family val="3"/>
      </rPr>
      <t>もしくは</t>
    </r>
    <r>
      <rPr>
        <sz val="20"/>
        <rFont val="Arial"/>
        <family val="2"/>
      </rPr>
      <t>Ningbo</t>
    </r>
    <r>
      <rPr>
        <sz val="20"/>
        <rFont val="ＭＳ Ｐゴシック"/>
        <family val="3"/>
      </rPr>
      <t>トランシップにて承ります。</t>
    </r>
  </si>
  <si>
    <r>
      <rPr>
        <b/>
        <sz val="18"/>
        <rFont val="ＭＳ Ｐゴシック"/>
        <family val="3"/>
      </rPr>
      <t>ジャパントラスト株式会社</t>
    </r>
  </si>
  <si>
    <r>
      <rPr>
        <b/>
        <u val="single"/>
        <sz val="28"/>
        <rFont val="ＭＳ Ｐゴシック"/>
        <family val="3"/>
      </rPr>
      <t>★</t>
    </r>
    <r>
      <rPr>
        <b/>
        <u val="single"/>
        <sz val="28"/>
        <rFont val="Arial"/>
        <family val="2"/>
      </rPr>
      <t>MAERSK</t>
    </r>
    <r>
      <rPr>
        <b/>
        <u val="single"/>
        <sz val="28"/>
        <rFont val="ＭＳ Ｐゴシック"/>
        <family val="3"/>
      </rPr>
      <t>　（</t>
    </r>
    <r>
      <rPr>
        <b/>
        <u val="single"/>
        <sz val="28"/>
        <rFont val="Arial"/>
        <family val="2"/>
      </rPr>
      <t xml:space="preserve">JP2 / AE1 / SAFARI </t>
    </r>
    <r>
      <rPr>
        <b/>
        <u val="single"/>
        <sz val="28"/>
        <rFont val="ＭＳ Ｐゴシック"/>
        <family val="3"/>
      </rPr>
      <t>）</t>
    </r>
  </si>
  <si>
    <t>全米各地、下記以外のポイントも取り扱っております。内陸までのスケジュールは、別途お問い合わせください。</t>
  </si>
  <si>
    <t>2A</t>
  </si>
  <si>
    <r>
      <rPr>
        <b/>
        <u val="single"/>
        <sz val="28"/>
        <rFont val="ＭＳ Ｐゴシック"/>
        <family val="3"/>
      </rPr>
      <t>★</t>
    </r>
    <r>
      <rPr>
        <b/>
        <u val="single"/>
        <sz val="28"/>
        <rFont val="Arial"/>
        <family val="2"/>
      </rPr>
      <t xml:space="preserve">APL </t>
    </r>
    <r>
      <rPr>
        <b/>
        <u val="single"/>
        <sz val="28"/>
        <rFont val="ＭＳ Ｐゴシック"/>
        <family val="3"/>
      </rPr>
      <t>（</t>
    </r>
    <r>
      <rPr>
        <b/>
        <u val="single"/>
        <sz val="28"/>
        <rFont val="Arial"/>
        <family val="2"/>
      </rPr>
      <t>EXX</t>
    </r>
    <r>
      <rPr>
        <b/>
        <u val="single"/>
        <sz val="28"/>
        <rFont val="ＭＳ Ｐゴシック"/>
        <family val="3"/>
      </rPr>
      <t>）</t>
    </r>
  </si>
  <si>
    <t xml:space="preserve">Voy </t>
  </si>
  <si>
    <t>Wed - Thu</t>
  </si>
  <si>
    <t>Thu</t>
  </si>
  <si>
    <r>
      <rPr>
        <sz val="13"/>
        <rFont val="ＭＳ Ｐゴシック"/>
        <family val="3"/>
      </rPr>
      <t>※上記スケジュールは</t>
    </r>
    <r>
      <rPr>
        <sz val="13"/>
        <rFont val="Arial"/>
        <family val="2"/>
      </rPr>
      <t>Pusan</t>
    </r>
    <r>
      <rPr>
        <sz val="13"/>
        <rFont val="ＭＳ Ｐゴシック"/>
        <family val="3"/>
      </rPr>
      <t>トランシップにて承ります。</t>
    </r>
  </si>
  <si>
    <t>2B</t>
  </si>
  <si>
    <t>ジャパントラスト株式会社</t>
  </si>
  <si>
    <t>※上記スケジュールはShanghaiもしくはPusanトランシップにて承ります。</t>
  </si>
  <si>
    <r>
      <rPr>
        <b/>
        <u val="single"/>
        <sz val="48"/>
        <rFont val="ＭＳ Ｐゴシック"/>
        <family val="3"/>
      </rPr>
      <t>北米西岸向け</t>
    </r>
    <r>
      <rPr>
        <b/>
        <u val="single"/>
        <sz val="48"/>
        <rFont val="Arial"/>
        <family val="2"/>
      </rPr>
      <t xml:space="preserve"> PSW FCL</t>
    </r>
    <r>
      <rPr>
        <b/>
        <u val="single"/>
        <sz val="48"/>
        <rFont val="ＭＳ Ｐゴシック"/>
        <family val="3"/>
      </rPr>
      <t>サービス</t>
    </r>
    <r>
      <rPr>
        <b/>
        <u val="single"/>
        <sz val="48"/>
        <rFont val="Arial"/>
        <family val="2"/>
      </rPr>
      <t xml:space="preserve"> 1/3</t>
    </r>
  </si>
  <si>
    <t>Sat</t>
  </si>
  <si>
    <r>
      <rPr>
        <b/>
        <u val="single"/>
        <sz val="28"/>
        <rFont val="ＭＳ Ｐゴシック"/>
        <family val="3"/>
      </rPr>
      <t>北米西岸向け</t>
    </r>
    <r>
      <rPr>
        <b/>
        <u val="single"/>
        <sz val="28"/>
        <rFont val="Arial"/>
        <family val="2"/>
      </rPr>
      <t xml:space="preserve"> PSW FCL</t>
    </r>
    <r>
      <rPr>
        <b/>
        <u val="single"/>
        <sz val="28"/>
        <rFont val="ＭＳ Ｐゴシック"/>
        <family val="3"/>
      </rPr>
      <t>サービス</t>
    </r>
    <r>
      <rPr>
        <b/>
        <u val="single"/>
        <sz val="28"/>
        <rFont val="Arial"/>
        <family val="2"/>
      </rPr>
      <t xml:space="preserve"> 2/3</t>
    </r>
  </si>
  <si>
    <r>
      <rPr>
        <b/>
        <sz val="16"/>
        <rFont val="ＭＳ Ｐゴシック"/>
        <family val="3"/>
      </rPr>
      <t>ジャパントラスト株式会社</t>
    </r>
  </si>
  <si>
    <r>
      <rPr>
        <b/>
        <u val="single"/>
        <sz val="28"/>
        <rFont val="ＭＳ Ｐゴシック"/>
        <family val="3"/>
      </rPr>
      <t>北米西岸向け</t>
    </r>
    <r>
      <rPr>
        <b/>
        <u val="single"/>
        <sz val="28"/>
        <rFont val="Arial"/>
        <family val="2"/>
      </rPr>
      <t xml:space="preserve"> PSW FCL</t>
    </r>
    <r>
      <rPr>
        <b/>
        <u val="single"/>
        <sz val="28"/>
        <rFont val="ＭＳ Ｐゴシック"/>
        <family val="3"/>
      </rPr>
      <t>サービス 3/3</t>
    </r>
  </si>
  <si>
    <r>
      <t xml:space="preserve">    </t>
    </r>
    <r>
      <rPr>
        <b/>
        <u val="single"/>
        <sz val="40"/>
        <rFont val="ＭＳ Ｐゴシック"/>
        <family val="3"/>
      </rPr>
      <t>全米各地、下記以外のポイントも取り扱っております。内陸までのスケジュールは、別途お問い合わせください。</t>
    </r>
  </si>
  <si>
    <t>1A</t>
  </si>
  <si>
    <r>
      <t xml:space="preserve">  </t>
    </r>
    <r>
      <rPr>
        <b/>
        <u val="single"/>
        <sz val="40"/>
        <rFont val="ＭＳ Ｐゴシック"/>
        <family val="3"/>
      </rPr>
      <t>★</t>
    </r>
    <r>
      <rPr>
        <b/>
        <u val="single"/>
        <sz val="40"/>
        <rFont val="Arial"/>
        <family val="2"/>
      </rPr>
      <t xml:space="preserve"> ONE / CMA / YANG MING / COSCO / EVER / OOCL /APL / HAPAG - LLOYD / HMM (FP1)</t>
    </r>
  </si>
  <si>
    <t>Tue - Wed</t>
  </si>
  <si>
    <t>Wed - Fri</t>
  </si>
  <si>
    <t>Fri - Sun</t>
  </si>
  <si>
    <t xml:space="preserve">Tue </t>
  </si>
  <si>
    <t>NYK ORION</t>
  </si>
  <si>
    <t>063E</t>
  </si>
  <si>
    <t>ONE HAMBURG</t>
  </si>
  <si>
    <t>065E</t>
  </si>
  <si>
    <t>NYK ALTAIR</t>
  </si>
  <si>
    <t>050E</t>
  </si>
  <si>
    <t>HENRY HUDSON BRIDGE</t>
  </si>
  <si>
    <t>NYK VEGA</t>
  </si>
  <si>
    <t>NYK VENUS</t>
  </si>
  <si>
    <t>ONE HAMMERSMITH</t>
  </si>
  <si>
    <t>ONE HONG KONG</t>
  </si>
  <si>
    <t>070E</t>
  </si>
  <si>
    <t>1B</t>
  </si>
  <si>
    <r>
      <rPr>
        <b/>
        <u val="single"/>
        <sz val="40"/>
        <rFont val="ＭＳ Ｐゴシック"/>
        <family val="3"/>
      </rPr>
      <t>★</t>
    </r>
    <r>
      <rPr>
        <b/>
        <u val="single"/>
        <sz val="40"/>
        <rFont val="Arial"/>
        <family val="2"/>
      </rPr>
      <t>MSC (ORIENT)</t>
    </r>
  </si>
  <si>
    <t>Hakata</t>
  </si>
  <si>
    <t>Yokohama</t>
  </si>
  <si>
    <t>Nagoya</t>
  </si>
  <si>
    <t>Los Angeles</t>
  </si>
  <si>
    <t>Sat - Sun</t>
  </si>
  <si>
    <t>Sun - Mon</t>
  </si>
  <si>
    <t>Tue</t>
  </si>
  <si>
    <t>Mon</t>
  </si>
  <si>
    <t>Thu - Fri</t>
  </si>
  <si>
    <t>Sat</t>
  </si>
  <si>
    <t>AS CARINTHIA</t>
  </si>
  <si>
    <t>HG019R</t>
  </si>
  <si>
    <t>-</t>
  </si>
  <si>
    <t>ANNA MAERSK</t>
  </si>
  <si>
    <t>016S</t>
  </si>
  <si>
    <t>MSC ROSSELLA</t>
  </si>
  <si>
    <t>HI016R</t>
  </si>
  <si>
    <t>HG020R</t>
  </si>
  <si>
    <t xml:space="preserve">E.R. TIANPING </t>
  </si>
  <si>
    <t>17S</t>
  </si>
  <si>
    <t xml:space="preserve">SATTHA BHUM </t>
  </si>
  <si>
    <t>HI017R</t>
  </si>
  <si>
    <t>HG021R</t>
  </si>
  <si>
    <t>ZIM NINGBO</t>
  </si>
  <si>
    <t>62S</t>
  </si>
  <si>
    <t>MSC RAFAELA</t>
  </si>
  <si>
    <t>HI018R</t>
  </si>
  <si>
    <t>HG022R</t>
  </si>
  <si>
    <t xml:space="preserve">MAERSK LIRQUEN </t>
  </si>
  <si>
    <t>020S</t>
  </si>
  <si>
    <t>MSC ALEXA</t>
  </si>
  <si>
    <t>HI019R</t>
  </si>
  <si>
    <t>HG023R</t>
  </si>
  <si>
    <t>MAERSK SARNIA</t>
  </si>
  <si>
    <t>021S</t>
  </si>
  <si>
    <t>HI020R</t>
  </si>
  <si>
    <t>HG024R</t>
  </si>
  <si>
    <t>ZIM CHICAGO</t>
  </si>
  <si>
    <t>59S</t>
  </si>
  <si>
    <t>SATTHA BHUM</t>
  </si>
  <si>
    <t>HI021R</t>
  </si>
  <si>
    <t>※上記スケジュールはVung Tauトランシップにて承ります。</t>
  </si>
  <si>
    <r>
      <rPr>
        <sz val="20"/>
        <rFont val="ＭＳ Ｐゴシック"/>
        <family val="3"/>
      </rPr>
      <t>※</t>
    </r>
    <r>
      <rPr>
        <sz val="20"/>
        <rFont val="Arial"/>
        <family val="2"/>
      </rPr>
      <t>Yokkaichi,Omaezaki</t>
    </r>
    <r>
      <rPr>
        <sz val="20"/>
        <rFont val="ＭＳ Ｐゴシック"/>
        <family val="3"/>
      </rPr>
      <t>受けのサービスも承っております。</t>
    </r>
  </si>
  <si>
    <t>1C</t>
  </si>
  <si>
    <r>
      <rPr>
        <b/>
        <u val="single"/>
        <sz val="40"/>
        <rFont val="ＭＳ Ｐゴシック"/>
        <family val="3"/>
      </rPr>
      <t>★</t>
    </r>
    <r>
      <rPr>
        <b/>
        <u val="single"/>
        <sz val="40"/>
        <rFont val="Arial"/>
        <family val="2"/>
      </rPr>
      <t>MSC (JAGUAR)</t>
    </r>
  </si>
  <si>
    <t>Tokyo</t>
  </si>
  <si>
    <t>Oakland</t>
  </si>
  <si>
    <t>Fri</t>
  </si>
  <si>
    <t xml:space="preserve"> MSC RAFAELA</t>
  </si>
  <si>
    <t>HI022R</t>
  </si>
  <si>
    <t>HG025R</t>
  </si>
  <si>
    <t>HI023R</t>
  </si>
  <si>
    <t xml:space="preserve">AS CARINTHIA </t>
  </si>
  <si>
    <t>HG026R</t>
  </si>
  <si>
    <t>HI024R</t>
  </si>
  <si>
    <r>
      <rPr>
        <sz val="30"/>
        <rFont val="ＭＳ Ｐゴシック"/>
        <family val="3"/>
      </rPr>
      <t>◆日本発ローカルポートサービス　北米西岸・東岸全航路対象</t>
    </r>
    <r>
      <rPr>
        <sz val="30"/>
        <rFont val="Arial"/>
        <family val="2"/>
      </rPr>
      <t>(</t>
    </r>
    <r>
      <rPr>
        <sz val="30"/>
        <rFont val="ＭＳ Ｐゴシック"/>
        <family val="3"/>
      </rPr>
      <t>下記のローカルポートから北米向けのサービスを承ります。</t>
    </r>
    <r>
      <rPr>
        <sz val="30"/>
        <rFont val="Arial"/>
        <family val="2"/>
      </rPr>
      <t>)</t>
    </r>
  </si>
  <si>
    <t>Akita</t>
  </si>
  <si>
    <t>Hitachinaka</t>
  </si>
  <si>
    <t>Kanazawa</t>
  </si>
  <si>
    <t>Mizushima</t>
  </si>
  <si>
    <t>Oita</t>
  </si>
  <si>
    <t>Shimizu</t>
  </si>
  <si>
    <t>Truruga</t>
  </si>
  <si>
    <t>Chiba</t>
  </si>
  <si>
    <t>Hososhima</t>
  </si>
  <si>
    <t>Kawasaki</t>
  </si>
  <si>
    <t>Moji</t>
  </si>
  <si>
    <t>Onahama</t>
  </si>
  <si>
    <t>Shimonoseki</t>
  </si>
  <si>
    <t>Ube</t>
  </si>
  <si>
    <t>Fukuyama</t>
  </si>
  <si>
    <t>Imabari</t>
  </si>
  <si>
    <t>Kochi</t>
  </si>
  <si>
    <t>Muroran</t>
  </si>
  <si>
    <t>Otake</t>
  </si>
  <si>
    <t>Takamatsu</t>
  </si>
  <si>
    <t>Wakayama</t>
  </si>
  <si>
    <t>Hachinohe</t>
  </si>
  <si>
    <t>Imari</t>
  </si>
  <si>
    <t>Kumamoto</t>
  </si>
  <si>
    <t>Nagasaki</t>
  </si>
  <si>
    <t>Sakaiminato</t>
  </si>
  <si>
    <t>Tokushima</t>
  </si>
  <si>
    <t>Yatsushiro</t>
  </si>
  <si>
    <t>Hakodate</t>
  </si>
  <si>
    <t>Ishikari</t>
  </si>
  <si>
    <t>Kushiro</t>
  </si>
  <si>
    <t>Naha</t>
  </si>
  <si>
    <t>Sakata</t>
  </si>
  <si>
    <t>Tokuyama</t>
  </si>
  <si>
    <t>Hamada</t>
  </si>
  <si>
    <t>Iwakuni</t>
  </si>
  <si>
    <t>Maizuru</t>
  </si>
  <si>
    <t>Nakanoseki</t>
  </si>
  <si>
    <t>Satsuma Sendai</t>
  </si>
  <si>
    <t>Tomakomai</t>
  </si>
  <si>
    <t>Hibiki</t>
  </si>
  <si>
    <t>Iyomishima</t>
  </si>
  <si>
    <t>Matsuyama</t>
  </si>
  <si>
    <t>Naoetsu</t>
  </si>
  <si>
    <t>Sendai</t>
  </si>
  <si>
    <t>Toyamashinko</t>
  </si>
  <si>
    <t>Hiroshima</t>
  </si>
  <si>
    <t>Kamaishi</t>
  </si>
  <si>
    <t>Miike</t>
  </si>
  <si>
    <t>Niigata</t>
  </si>
  <si>
    <t>Shibishi</t>
  </si>
  <si>
    <t>Toyohashi</t>
  </si>
  <si>
    <t>PRESIDENT WILSON</t>
  </si>
  <si>
    <t>0DB6OW1PL</t>
  </si>
  <si>
    <t>PRESIDENT CLEVELAND</t>
  </si>
  <si>
    <t>0DB6UW1PL</t>
  </si>
  <si>
    <t xml:space="preserve">PRESIDENT KENNEDY </t>
  </si>
  <si>
    <t>0DB6WW1PL</t>
  </si>
  <si>
    <t>PRESIDENT  FD ROOSEVELT</t>
  </si>
  <si>
    <t>0DB6YW1PL</t>
  </si>
  <si>
    <r>
      <t>P</t>
    </r>
    <r>
      <rPr>
        <sz val="18"/>
        <color indexed="8"/>
        <rFont val="Arial"/>
        <family val="2"/>
      </rPr>
      <t>RESIDENT TRUMAN</t>
    </r>
  </si>
  <si>
    <t>0DB70W1PL</t>
  </si>
  <si>
    <r>
      <t>P</t>
    </r>
    <r>
      <rPr>
        <sz val="18"/>
        <color indexed="8"/>
        <rFont val="Arial"/>
        <family val="2"/>
      </rPr>
      <t>RESIDENT EISENHOWER</t>
    </r>
  </si>
  <si>
    <t>0DB72W1PL</t>
  </si>
  <si>
    <t>0DB74W1PL</t>
  </si>
  <si>
    <t>0DB76W1PL</t>
  </si>
  <si>
    <r>
      <t>T</t>
    </r>
    <r>
      <rPr>
        <sz val="16"/>
        <color indexed="8"/>
        <rFont val="Arial"/>
        <family val="2"/>
      </rPr>
      <t>hu</t>
    </r>
  </si>
  <si>
    <r>
      <t>W</t>
    </r>
    <r>
      <rPr>
        <sz val="16"/>
        <color indexed="8"/>
        <rFont val="Arial"/>
        <family val="2"/>
      </rPr>
      <t>ed</t>
    </r>
  </si>
  <si>
    <t>HANSA ALTENBURG</t>
  </si>
  <si>
    <t>E.R. DENMARK</t>
  </si>
  <si>
    <t>MAERSK TAIKUNG</t>
  </si>
  <si>
    <t>NORDPANTHER</t>
  </si>
  <si>
    <t>MAERSK EUPHRATES</t>
  </si>
  <si>
    <t>SANTA INES</t>
  </si>
  <si>
    <t>ASIAN ACE</t>
  </si>
  <si>
    <t>MAERSK DANUBE</t>
  </si>
  <si>
    <t>SANTA CATARINA</t>
  </si>
  <si>
    <t>HANSA HOMBURG</t>
  </si>
  <si>
    <t>WIDE ALPHA</t>
  </si>
  <si>
    <t>SAN CHRISTOBAL</t>
  </si>
  <si>
    <t>ANASSA</t>
  </si>
  <si>
    <r>
      <t>T</t>
    </r>
    <r>
      <rPr>
        <sz val="18"/>
        <color indexed="8"/>
        <rFont val="Arial"/>
        <family val="2"/>
      </rPr>
      <t>ASMAN</t>
    </r>
  </si>
  <si>
    <r>
      <t>M</t>
    </r>
    <r>
      <rPr>
        <sz val="18"/>
        <color indexed="8"/>
        <rFont val="Arial"/>
        <family val="2"/>
      </rPr>
      <t>AERSK STRALSUND</t>
    </r>
  </si>
  <si>
    <r>
      <t>M</t>
    </r>
    <r>
      <rPr>
        <sz val="18"/>
        <color indexed="8"/>
        <rFont val="Arial"/>
        <family val="2"/>
      </rPr>
      <t>OL GENESIS</t>
    </r>
  </si>
  <si>
    <t>024S</t>
  </si>
  <si>
    <r>
      <t>B</t>
    </r>
    <r>
      <rPr>
        <sz val="18"/>
        <color indexed="8"/>
        <rFont val="Arial"/>
        <family val="2"/>
      </rPr>
      <t>REVIK BRIDGE</t>
    </r>
  </si>
  <si>
    <t>GSL GRANIA</t>
  </si>
  <si>
    <r>
      <t>0</t>
    </r>
    <r>
      <rPr>
        <sz val="18"/>
        <color indexed="8"/>
        <rFont val="Arial"/>
        <family val="2"/>
      </rPr>
      <t>25S</t>
    </r>
  </si>
  <si>
    <r>
      <t>M</t>
    </r>
    <r>
      <rPr>
        <sz val="18"/>
        <color indexed="8"/>
        <rFont val="Arial"/>
        <family val="2"/>
      </rPr>
      <t>AERSK SEMAKAU</t>
    </r>
  </si>
  <si>
    <r>
      <t>M</t>
    </r>
    <r>
      <rPr>
        <sz val="18"/>
        <color indexed="8"/>
        <rFont val="Arial"/>
        <family val="2"/>
      </rPr>
      <t>AERSK SAIGON</t>
    </r>
  </si>
  <si>
    <r>
      <rPr>
        <b/>
        <u val="single"/>
        <sz val="15"/>
        <rFont val="ＭＳ Ｐゴシック"/>
        <family val="3"/>
      </rPr>
      <t>全米各地、下記以外のポイントも取り扱っております。内陸までのスケジュールは、別途お問い合わせください。</t>
    </r>
  </si>
  <si>
    <t>3A</t>
  </si>
  <si>
    <r>
      <rPr>
        <b/>
        <u val="single"/>
        <sz val="25"/>
        <rFont val="ＭＳ Ｐゴシック"/>
        <family val="3"/>
      </rPr>
      <t>★</t>
    </r>
    <r>
      <rPr>
        <b/>
        <u val="single"/>
        <sz val="25"/>
        <rFont val="Arial"/>
        <family val="2"/>
      </rPr>
      <t>EVERGREEN (TPS)</t>
    </r>
  </si>
  <si>
    <t>Wed</t>
  </si>
  <si>
    <t>Sun</t>
  </si>
  <si>
    <t>EVER CORE</t>
  </si>
  <si>
    <t>1429-0003S</t>
  </si>
  <si>
    <t>EVER BLINK</t>
  </si>
  <si>
    <t>0880-006A</t>
  </si>
  <si>
    <t>EVER BUILD</t>
  </si>
  <si>
    <t>1302-015S</t>
  </si>
  <si>
    <t>EVER PRIDE</t>
  </si>
  <si>
    <t>S284</t>
  </si>
  <si>
    <t>NSC KINGSTON</t>
  </si>
  <si>
    <t>1764-002S</t>
  </si>
  <si>
    <t>PROGRESS C</t>
  </si>
  <si>
    <t>1766-005S</t>
  </si>
  <si>
    <t>UNI-PATRIOT</t>
  </si>
  <si>
    <t>1430-310S</t>
  </si>
  <si>
    <t>BLANK SAILING</t>
  </si>
  <si>
    <t>EVER BIRTH</t>
  </si>
  <si>
    <t>1303-033S</t>
  </si>
  <si>
    <t>WAN HAI 267</t>
  </si>
  <si>
    <t>S301</t>
  </si>
  <si>
    <t>EVER PRIMA</t>
  </si>
  <si>
    <t>S293</t>
  </si>
  <si>
    <t>HAPPY LUCKY</t>
  </si>
  <si>
    <t>ADVANCE</t>
  </si>
  <si>
    <t>1431-035S</t>
  </si>
  <si>
    <t>EVER BEAMY</t>
  </si>
  <si>
    <t>0882-019A</t>
  </si>
  <si>
    <t>EVER BOARD</t>
  </si>
  <si>
    <t>1304-019S</t>
  </si>
  <si>
    <t>WAN HAI 266</t>
  </si>
  <si>
    <t>S428</t>
  </si>
  <si>
    <t>TOKYO TOWER</t>
  </si>
  <si>
    <t>0060-022S</t>
  </si>
  <si>
    <t>BAL PEACE</t>
  </si>
  <si>
    <t>S005</t>
  </si>
  <si>
    <t>1432-004S</t>
  </si>
  <si>
    <t>EVER BEFIT</t>
  </si>
  <si>
    <t>0883-016A</t>
  </si>
  <si>
    <t>EVER BALMY</t>
  </si>
  <si>
    <t>1305-034S</t>
  </si>
  <si>
    <t>S285</t>
  </si>
  <si>
    <t>QUEZON BRIDGE</t>
  </si>
  <si>
    <t>0061-106S</t>
  </si>
  <si>
    <t>LEO PERDANA</t>
  </si>
  <si>
    <t>1767-103S</t>
  </si>
  <si>
    <t>1433-311S</t>
  </si>
  <si>
    <t>EVER BASIS</t>
  </si>
  <si>
    <t>0884-025A</t>
  </si>
  <si>
    <t>A-VESSEL</t>
  </si>
  <si>
    <t>EVER PEARL</t>
  </si>
  <si>
    <t>0062-309S</t>
  </si>
  <si>
    <r>
      <rPr>
        <sz val="12"/>
        <rFont val="ＭＳ Ｐゴシック"/>
        <family val="3"/>
      </rPr>
      <t>※上記スケジュールは</t>
    </r>
    <r>
      <rPr>
        <sz val="12"/>
        <rFont val="Arial"/>
        <family val="2"/>
      </rPr>
      <t>Taipei</t>
    </r>
    <r>
      <rPr>
        <sz val="12"/>
        <rFont val="ＭＳ Ｐゴシック"/>
        <family val="3"/>
      </rPr>
      <t>もしくは</t>
    </r>
    <r>
      <rPr>
        <sz val="12"/>
        <rFont val="Arial"/>
        <family val="2"/>
      </rPr>
      <t>Kaosiung</t>
    </r>
    <r>
      <rPr>
        <sz val="12"/>
        <rFont val="ＭＳ Ｐゴシック"/>
        <family val="3"/>
      </rPr>
      <t>トランシップにて承ります。</t>
    </r>
  </si>
  <si>
    <t>3B</t>
  </si>
  <si>
    <r>
      <rPr>
        <b/>
        <u val="single"/>
        <sz val="25"/>
        <rFont val="ＭＳ Ｐゴシック"/>
        <family val="3"/>
      </rPr>
      <t>★</t>
    </r>
    <r>
      <rPr>
        <b/>
        <u val="single"/>
        <sz val="25"/>
        <rFont val="Arial"/>
        <family val="2"/>
      </rPr>
      <t>HMM (PS6 / PS8)</t>
    </r>
  </si>
  <si>
    <t>Osaka</t>
  </si>
  <si>
    <t>Web</t>
  </si>
  <si>
    <t>Thu</t>
  </si>
  <si>
    <t>TEAL HUNTER</t>
  </si>
  <si>
    <r>
      <rPr>
        <sz val="13"/>
        <rFont val="ＭＳ Ｐゴシック"/>
        <family val="3"/>
      </rPr>
      <t>₋</t>
    </r>
  </si>
  <si>
    <t>ATHENS BRIDGE</t>
  </si>
  <si>
    <t>FEEDER</t>
  </si>
  <si>
    <r>
      <rPr>
        <sz val="13"/>
        <color indexed="8"/>
        <rFont val="ＭＳ Ｐゴシック"/>
        <family val="3"/>
      </rPr>
      <t>₋</t>
    </r>
  </si>
  <si>
    <t>NAVIOS DELIGHT</t>
  </si>
  <si>
    <r>
      <rPr>
        <sz val="12"/>
        <rFont val="ＭＳ Ｐゴシック"/>
        <family val="3"/>
      </rPr>
      <t>※上記スケジュールは</t>
    </r>
    <r>
      <rPr>
        <sz val="12"/>
        <rFont val="Arial"/>
        <family val="2"/>
      </rPr>
      <t>Pusan</t>
    </r>
    <r>
      <rPr>
        <sz val="12"/>
        <rFont val="ＭＳ Ｐゴシック"/>
        <family val="3"/>
      </rPr>
      <t>トランシップにて承ります。</t>
    </r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</si>
</sst>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000"/>
    <numFmt numFmtId="178" formatCode="000&quot;E&quot;"/>
    <numFmt numFmtId="179" formatCode="&quot;- &quot;d"/>
    <numFmt numFmtId="180" formatCode="&quot;-&quot;\ d"/>
    <numFmt numFmtId="181" formatCode="00&quot;E&quot;00"/>
    <numFmt numFmtId="182" formatCode="&quot;00&quot;00&quot;E&quot;"/>
    <numFmt numFmtId="183" formatCode="&quot;0&quot;00&quot;E&quot;"/>
    <numFmt numFmtId="184" formatCode="0000&quot;W&quot;"/>
    <numFmt numFmtId="185" formatCode="#,##0;\-#,##0;&quot;-&quot;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\$#,##0\ ;\(\$#,##0\)"/>
    <numFmt numFmtId="189" formatCode="&quot;VND&quot;#,##0_);[Red]\(&quot;VND&quot;#,##0\)"/>
    <numFmt numFmtId="190" formatCode="mm/dd/yy"/>
    <numFmt numFmtId="191" formatCode="_(* #,##0_);_(* \(#,##0\);_(* &quot;-&quot;_);_(@_)"/>
    <numFmt numFmtId="192" formatCode="_(* #,##0.00_);_(* \(#,##0.00\);_(* &quot;-&quot;??_);_(@_)"/>
    <numFmt numFmtId="193" formatCode="&quot;Rs.&quot;#,##0.00_-;[Red]&quot;Rs.&quot;#,##0.00\-"/>
    <numFmt numFmtId="194" formatCode="_-&quot;Rs.&quot;* #,##0_-;_-&quot;Rs.&quot;* #,##0\-;_-&quot;Rs.&quot;* &quot;-&quot;_-;_-@_-"/>
    <numFmt numFmtId="195" formatCode="&quot;¥&quot;#,##0;[Red]&quot;¥&quot;&quot;¥&quot;\-#,##0"/>
    <numFmt numFmtId="196" formatCode="&quot;¥&quot;#,##0.00;[Red]&quot;¥&quot;&quot;¥&quot;&quot;¥&quot;&quot;¥&quot;&quot;¥&quot;&quot;¥&quot;\-#,##0.00"/>
    <numFmt numFmtId="197" formatCode="&quot;Rs.&quot;#,##0_-;[Red]&quot;Rs.&quot;#,##0\-"/>
    <numFmt numFmtId="198" formatCode="&quot;Rs.&quot;#,##0_-;&quot;Rs.&quot;#,##0\-"/>
    <numFmt numFmtId="199" formatCode="000&quot;W&quot;"/>
    <numFmt numFmtId="200" formatCode="0000\-000&quot;S&quot;"/>
    <numFmt numFmtId="201" formatCode="\-\ d"/>
    <numFmt numFmtId="202" formatCode="0_);\(0\)"/>
    <numFmt numFmtId="203" formatCode="000&quot;N&quot;"/>
    <numFmt numFmtId="204" formatCode="&quot;HI&quot;000&quot;R&quot;"/>
    <numFmt numFmtId="205" formatCode="&quot;- &quot;m/d"/>
    <numFmt numFmtId="206" formatCode="000&quot;S&quot;"/>
    <numFmt numFmtId="207" formatCode="0000\-000&quot;A&quot;"/>
    <numFmt numFmtId="208" formatCode="m/d"/>
    <numFmt numFmtId="209" formatCode="&quot;HG&quot;000&quot;R&quot;"/>
    <numFmt numFmtId="210" formatCode="&quot;FA&quot;000&quot;R&quot;"/>
    <numFmt numFmtId="211" formatCode="000"/>
    <numFmt numFmtId="212" formatCode="&quot;S&quot;000"/>
    <numFmt numFmtId="213" formatCode="\-m/d"/>
    <numFmt numFmtId="214" formatCode="&quot;FR&quot;000&quot;R&quot;"/>
  </numFmts>
  <fonts count="21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8"/>
      <name val="Arial"/>
      <family val="2"/>
    </font>
    <font>
      <sz val="6"/>
      <name val="ＭＳ Ｐゴシック"/>
      <family val="3"/>
    </font>
    <font>
      <sz val="8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b/>
      <u val="single"/>
      <sz val="16"/>
      <name val="ＭＳ Ｐゴシック"/>
      <family val="3"/>
    </font>
    <font>
      <b/>
      <u val="single"/>
      <sz val="16"/>
      <name val="Arial"/>
      <family val="2"/>
    </font>
    <font>
      <b/>
      <sz val="16"/>
      <name val="Arial"/>
      <family val="2"/>
    </font>
    <font>
      <b/>
      <u val="single"/>
      <sz val="12"/>
      <name val="ＭＳ Ｐゴシック"/>
      <family val="3"/>
    </font>
    <font>
      <sz val="9"/>
      <name val="Arial"/>
      <family val="2"/>
    </font>
    <font>
      <sz val="20"/>
      <name val="Arial"/>
      <family val="2"/>
    </font>
    <font>
      <b/>
      <sz val="14"/>
      <name val="ＭＳ Ｐゴシック"/>
      <family val="3"/>
    </font>
    <font>
      <b/>
      <sz val="14"/>
      <name val="Arial"/>
      <family val="2"/>
    </font>
    <font>
      <sz val="7"/>
      <name val="Arial"/>
      <family val="2"/>
    </font>
    <font>
      <sz val="8"/>
      <name val="ＭＳ Ｐゴシック"/>
      <family val="3"/>
    </font>
    <font>
      <sz val="6"/>
      <name val="Arial"/>
      <family val="2"/>
    </font>
    <font>
      <b/>
      <sz val="8"/>
      <name val="ＭＳ Ｐゴシック"/>
      <family val="3"/>
    </font>
    <font>
      <b/>
      <sz val="18"/>
      <name val="Arial"/>
      <family val="2"/>
    </font>
    <font>
      <u val="single"/>
      <sz val="8"/>
      <name val="Arial"/>
      <family val="2"/>
    </font>
    <font>
      <b/>
      <u val="single"/>
      <sz val="11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name val="Osaka"/>
      <family val="3"/>
    </font>
    <font>
      <u val="single"/>
      <sz val="11"/>
      <color indexed="12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맑은 고딕"/>
      <family val="2"/>
    </font>
    <font>
      <sz val="11"/>
      <color indexed="8"/>
      <name val="宋体"/>
      <family val="0"/>
    </font>
    <font>
      <sz val="11"/>
      <color indexed="9"/>
      <name val="Calibri"/>
      <family val="2"/>
    </font>
    <font>
      <sz val="11"/>
      <color indexed="9"/>
      <name val="宋体"/>
      <family val="0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Ntimes new roman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name val="絡遺"/>
      <family val="3"/>
    </font>
    <font>
      <sz val="12"/>
      <name val="Times New Roman"/>
      <family val="1"/>
    </font>
    <font>
      <sz val="12"/>
      <name val="夥鰻羹"/>
      <family val="1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新細明體"/>
      <family val="1"/>
    </font>
    <font>
      <sz val="14"/>
      <name val="뼻뮝"/>
      <family val="3"/>
    </font>
    <font>
      <sz val="12"/>
      <name val="Arial"/>
      <family val="2"/>
    </font>
    <font>
      <sz val="11"/>
      <name val="Century"/>
      <family val="1"/>
    </font>
    <font>
      <sz val="12"/>
      <name val="Courier"/>
      <family val="3"/>
    </font>
    <font>
      <sz val="12"/>
      <name val="뼻뮝"/>
      <family val="3"/>
    </font>
    <font>
      <u val="single"/>
      <sz val="11"/>
      <color indexed="36"/>
      <name val="ＭＳ Ｐゴシック"/>
      <family val="3"/>
    </font>
    <font>
      <sz val="12"/>
      <name val="바탕체"/>
      <family val="3"/>
    </font>
    <font>
      <sz val="10"/>
      <name val="굴림체"/>
      <family val="3"/>
    </font>
    <font>
      <u val="single"/>
      <sz val="12"/>
      <color indexed="12"/>
      <name val="新細明體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9"/>
      <name val="Arial"/>
      <family val="2"/>
    </font>
    <font>
      <b/>
      <u val="single"/>
      <sz val="40"/>
      <name val="Arial"/>
      <family val="2"/>
    </font>
    <font>
      <b/>
      <u val="single"/>
      <sz val="40"/>
      <name val="ＭＳ Ｐゴシック"/>
      <family val="3"/>
    </font>
    <font>
      <b/>
      <sz val="60"/>
      <name val="Arial"/>
      <family val="2"/>
    </font>
    <font>
      <sz val="26"/>
      <name val="Arial"/>
      <family val="2"/>
    </font>
    <font>
      <sz val="25"/>
      <name val="Arial"/>
      <family val="2"/>
    </font>
    <font>
      <sz val="20"/>
      <name val="ＭＳ Ｐゴシック"/>
      <family val="3"/>
    </font>
    <font>
      <sz val="30"/>
      <name val="Arial"/>
      <family val="2"/>
    </font>
    <font>
      <sz val="30"/>
      <name val="ＭＳ Ｐゴシック"/>
      <family val="3"/>
    </font>
    <font>
      <sz val="31"/>
      <name val="Arial"/>
      <family val="2"/>
    </font>
    <font>
      <b/>
      <u val="single"/>
      <sz val="28"/>
      <name val="Arial"/>
      <family val="2"/>
    </font>
    <font>
      <b/>
      <u val="single"/>
      <sz val="28"/>
      <name val="ＭＳ Ｐゴシック"/>
      <family val="3"/>
    </font>
    <font>
      <b/>
      <u val="single"/>
      <sz val="48"/>
      <name val="Arial"/>
      <family val="2"/>
    </font>
    <font>
      <b/>
      <u val="single"/>
      <sz val="48"/>
      <name val="ＭＳ Ｐゴシック"/>
      <family val="3"/>
    </font>
    <font>
      <b/>
      <sz val="36"/>
      <name val="Arial"/>
      <family val="2"/>
    </font>
    <font>
      <b/>
      <sz val="18"/>
      <name val="ＭＳ Ｐゴシック"/>
      <family val="3"/>
    </font>
    <font>
      <b/>
      <u val="single"/>
      <sz val="25"/>
      <name val="Arial"/>
      <family val="2"/>
    </font>
    <font>
      <b/>
      <u val="single"/>
      <sz val="25"/>
      <name val="ＭＳ Ｐゴシック"/>
      <family val="3"/>
    </font>
    <font>
      <sz val="18"/>
      <name val="Arial"/>
      <family val="2"/>
    </font>
    <font>
      <sz val="13"/>
      <name val="Arial"/>
      <family val="2"/>
    </font>
    <font>
      <sz val="13"/>
      <name val="ＭＳ Ｐゴシック"/>
      <family val="3"/>
    </font>
    <font>
      <b/>
      <u val="single"/>
      <sz val="15"/>
      <name val="Arial"/>
      <family val="2"/>
    </font>
    <font>
      <b/>
      <u val="single"/>
      <sz val="15"/>
      <name val="ＭＳ Ｐゴシック"/>
      <family val="3"/>
    </font>
    <font>
      <sz val="12"/>
      <name val="ＭＳ Ｐゴシック"/>
      <family val="3"/>
    </font>
    <font>
      <b/>
      <sz val="3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9"/>
      <name val="Arial"/>
      <family val="2"/>
    </font>
    <font>
      <sz val="24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3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Arial"/>
      <family val="2"/>
    </font>
    <font>
      <sz val="11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Arial"/>
      <family val="2"/>
    </font>
    <font>
      <sz val="25"/>
      <color indexed="10"/>
      <name val="Arial"/>
      <family val="2"/>
    </font>
    <font>
      <b/>
      <sz val="8"/>
      <color indexed="10"/>
      <name val="Arial"/>
      <family val="2"/>
    </font>
    <font>
      <sz val="9"/>
      <color indexed="8"/>
      <name val="Arial"/>
      <family val="2"/>
    </font>
    <font>
      <sz val="13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u val="single"/>
      <sz val="28"/>
      <color indexed="8"/>
      <name val="Arial"/>
      <family val="2"/>
    </font>
    <font>
      <u val="single"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10"/>
      <color indexed="10"/>
      <name val="Arial"/>
      <family val="2"/>
    </font>
    <font>
      <sz val="15"/>
      <color indexed="8"/>
      <name val="Arial"/>
      <family val="2"/>
    </font>
    <font>
      <sz val="9"/>
      <color indexed="10"/>
      <name val="Arial"/>
      <family val="2"/>
    </font>
    <font>
      <b/>
      <sz val="7"/>
      <color indexed="8"/>
      <name val="Arial"/>
      <family val="2"/>
    </font>
    <font>
      <sz val="13"/>
      <color indexed="8"/>
      <name val="MS PGothic"/>
      <family val="3"/>
    </font>
    <font>
      <sz val="30"/>
      <color indexed="8"/>
      <name val="Arial"/>
      <family val="2"/>
    </font>
    <font>
      <sz val="31"/>
      <color indexed="8"/>
      <name val="Arial"/>
      <family val="2"/>
    </font>
    <font>
      <sz val="25"/>
      <color indexed="8"/>
      <name val="Arial"/>
      <family val="2"/>
    </font>
    <font>
      <sz val="20"/>
      <color indexed="8"/>
      <name val="Arial"/>
      <family val="2"/>
    </font>
    <font>
      <b/>
      <sz val="36"/>
      <color indexed="8"/>
      <name val="Arial"/>
      <family val="2"/>
    </font>
    <font>
      <b/>
      <sz val="30"/>
      <color indexed="8"/>
      <name val="Arial"/>
      <family val="2"/>
    </font>
    <font>
      <sz val="20"/>
      <color indexed="10"/>
      <name val="Arial"/>
      <family val="2"/>
    </font>
    <font>
      <b/>
      <u val="single"/>
      <sz val="25"/>
      <color indexed="8"/>
      <name val="MS PGothic"/>
      <family val="3"/>
    </font>
    <font>
      <sz val="14"/>
      <color indexed="8"/>
      <name val="Arial"/>
      <family val="2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Calibri"/>
      <family val="2"/>
    </font>
    <font>
      <sz val="10.5"/>
      <color indexed="8"/>
      <name val="Calibri"/>
      <family val="2"/>
    </font>
    <font>
      <sz val="11.5"/>
      <color indexed="8"/>
      <name val="Calibri"/>
      <family val="2"/>
    </font>
    <font>
      <sz val="10.5"/>
      <color indexed="8"/>
      <name val="ＭＳ Ｐゴシック"/>
      <family val="3"/>
    </font>
    <font>
      <sz val="7"/>
      <color indexed="8"/>
      <name val="ＭＳ Ｐゴシック"/>
      <family val="3"/>
    </font>
    <font>
      <sz val="7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7"/>
      <color rgb="FFFF0000"/>
      <name val="Arial"/>
      <family val="2"/>
    </font>
    <font>
      <sz val="11"/>
      <color theme="1"/>
      <name val="Arial"/>
      <family val="2"/>
    </font>
    <font>
      <sz val="25"/>
      <color rgb="FFFF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13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u val="single"/>
      <sz val="28"/>
      <color theme="1"/>
      <name val="Arial"/>
      <family val="2"/>
    </font>
    <font>
      <u val="single"/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5"/>
      <color theme="1"/>
      <name val="Arial"/>
      <family val="2"/>
    </font>
    <font>
      <sz val="18"/>
      <color theme="1"/>
      <name val="Arial"/>
      <family val="2"/>
    </font>
    <font>
      <sz val="9"/>
      <color rgb="FFFF0000"/>
      <name val="Arial"/>
      <family val="2"/>
    </font>
    <font>
      <sz val="18"/>
      <color rgb="FF000000"/>
      <name val="Arial"/>
      <family val="2"/>
    </font>
    <font>
      <sz val="13"/>
      <color rgb="FF000000"/>
      <name val="Arial"/>
      <family val="2"/>
    </font>
    <font>
      <b/>
      <sz val="7"/>
      <color theme="1"/>
      <name val="Arial"/>
      <family val="2"/>
    </font>
    <font>
      <sz val="13"/>
      <color theme="1"/>
      <name val="MS PGothic"/>
      <family val="3"/>
    </font>
    <font>
      <sz val="20"/>
      <color rgb="FFFF0000"/>
      <name val="Arial"/>
      <family val="2"/>
    </font>
    <font>
      <sz val="14"/>
      <color theme="1"/>
      <name val="Arial"/>
      <family val="2"/>
    </font>
    <font>
      <sz val="30"/>
      <color theme="1"/>
      <name val="Arial"/>
      <family val="2"/>
    </font>
    <font>
      <sz val="31"/>
      <color theme="1"/>
      <name val="Arial"/>
      <family val="2"/>
    </font>
    <font>
      <sz val="25"/>
      <color theme="1"/>
      <name val="Arial"/>
      <family val="2"/>
    </font>
    <font>
      <b/>
      <sz val="36"/>
      <color theme="1"/>
      <name val="Arial"/>
      <family val="2"/>
    </font>
    <font>
      <sz val="16"/>
      <color theme="1"/>
      <name val="Arial"/>
      <family val="2"/>
    </font>
    <font>
      <b/>
      <u val="single"/>
      <sz val="25"/>
      <color theme="1"/>
      <name val="MS PGothic"/>
      <family val="3"/>
    </font>
    <font>
      <sz val="20"/>
      <color theme="1"/>
      <name val="Arial"/>
      <family val="2"/>
    </font>
    <font>
      <b/>
      <sz val="30"/>
      <color theme="1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1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/>
      <right style="thin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/>
      <top style="hair"/>
      <bottom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/>
      <right/>
      <top style="hair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thin">
        <color rgb="FF000000"/>
      </left>
      <right/>
      <top/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hair">
        <color rgb="FF000000"/>
      </top>
      <bottom style="thin">
        <color rgb="FF000000"/>
      </bottom>
    </border>
    <border>
      <left/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/>
      <right style="thin"/>
      <top/>
      <bottom style="thin"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/>
      <top/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 style="thin"/>
      <top/>
      <bottom/>
    </border>
    <border>
      <left/>
      <right style="hair"/>
      <top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/>
      <top/>
      <bottom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/>
      <right style="hair"/>
      <top style="hair"/>
      <bottom/>
    </border>
    <border>
      <left style="hair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>
        <color rgb="FF000000"/>
      </left>
      <right/>
      <top style="hair">
        <color rgb="FF000000"/>
      </top>
      <bottom/>
    </border>
    <border>
      <left/>
      <right style="thin"/>
      <top style="hair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 style="hair">
        <color rgb="FF000000"/>
      </top>
      <bottom style="thin"/>
    </border>
    <border>
      <left/>
      <right style="thin"/>
      <top style="hair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/>
      <right/>
      <top style="hair">
        <color rgb="FF000000"/>
      </top>
      <bottom style="thin">
        <color rgb="FF000000"/>
      </bottom>
    </border>
    <border>
      <left style="double">
        <color rgb="FF000000"/>
      </left>
      <right/>
      <top style="hair">
        <color rgb="FF000000"/>
      </top>
      <bottom style="thin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/>
    </border>
    <border>
      <left/>
      <right style="thin">
        <color rgb="FF000000"/>
      </right>
      <top style="hair">
        <color rgb="FF000000"/>
      </top>
      <bottom/>
    </border>
    <border>
      <left/>
      <right style="hair">
        <color rgb="FF000000"/>
      </right>
      <top/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thin"/>
    </border>
    <border>
      <left/>
      <right/>
      <top style="hair">
        <color rgb="FF000000"/>
      </top>
      <bottom style="thin"/>
    </border>
    <border>
      <left/>
      <right style="hair">
        <color rgb="FF000000"/>
      </right>
      <top style="hair">
        <color rgb="FF000000"/>
      </top>
      <bottom style="thin"/>
    </border>
    <border>
      <left/>
      <right/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 style="double">
        <color rgb="FF000000"/>
      </left>
      <right/>
      <top style="thin">
        <color rgb="FF000000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/>
    </border>
    <border>
      <left style="double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/>
      <top/>
      <bottom style="thin">
        <color rgb="FF000000"/>
      </bottom>
    </border>
    <border>
      <left style="double">
        <color rgb="FF000000"/>
      </left>
      <right/>
      <top style="hair"/>
      <bottom style="hair">
        <color rgb="FF000000"/>
      </bottom>
    </border>
    <border>
      <left/>
      <right style="thin"/>
      <top style="hair"/>
      <bottom style="hair">
        <color rgb="FF000000"/>
      </bottom>
    </border>
    <border>
      <left style="double"/>
      <right/>
      <top style="hair"/>
      <bottom/>
    </border>
    <border>
      <left style="double"/>
      <right>
        <color indexed="63"/>
      </right>
      <top>
        <color indexed="63"/>
      </top>
      <bottom style="hair"/>
    </border>
  </borders>
  <cellStyleXfs count="4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166" fillId="8" borderId="0" applyNumberFormat="0" applyBorder="0" applyAlignment="0" applyProtection="0"/>
    <xf numFmtId="0" fontId="166" fillId="9" borderId="0" applyNumberFormat="0" applyBorder="0" applyAlignment="0" applyProtection="0"/>
    <xf numFmtId="0" fontId="166" fillId="10" borderId="0" applyNumberFormat="0" applyBorder="0" applyAlignment="0" applyProtection="0"/>
    <xf numFmtId="0" fontId="166" fillId="11" borderId="0" applyNumberFormat="0" applyBorder="0" applyAlignment="0" applyProtection="0"/>
    <xf numFmtId="0" fontId="166" fillId="12" borderId="0" applyNumberFormat="0" applyBorder="0" applyAlignment="0" applyProtection="0"/>
    <xf numFmtId="0" fontId="166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166" fillId="18" borderId="0" applyNumberFormat="0" applyBorder="0" applyAlignment="0" applyProtection="0"/>
    <xf numFmtId="0" fontId="166" fillId="19" borderId="0" applyNumberFormat="0" applyBorder="0" applyAlignment="0" applyProtection="0"/>
    <xf numFmtId="0" fontId="166" fillId="20" borderId="0" applyNumberFormat="0" applyBorder="0" applyAlignment="0" applyProtection="0"/>
    <xf numFmtId="0" fontId="166" fillId="21" borderId="0" applyNumberFormat="0" applyBorder="0" applyAlignment="0" applyProtection="0"/>
    <xf numFmtId="0" fontId="166" fillId="22" borderId="0" applyNumberFormat="0" applyBorder="0" applyAlignment="0" applyProtection="0"/>
    <xf numFmtId="0" fontId="166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5" borderId="0" applyNumberFormat="0" applyBorder="0" applyAlignment="0" applyProtection="0"/>
    <xf numFmtId="0" fontId="28" fillId="14" borderId="0" applyNumberFormat="0" applyBorder="0" applyAlignment="0" applyProtection="0"/>
    <xf numFmtId="0" fontId="28" fillId="1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67" fillId="28" borderId="0" applyNumberFormat="0" applyBorder="0" applyAlignment="0" applyProtection="0"/>
    <xf numFmtId="0" fontId="167" fillId="29" borderId="0" applyNumberFormat="0" applyBorder="0" applyAlignment="0" applyProtection="0"/>
    <xf numFmtId="0" fontId="167" fillId="30" borderId="0" applyNumberFormat="0" applyBorder="0" applyAlignment="0" applyProtection="0"/>
    <xf numFmtId="0" fontId="167" fillId="31" borderId="0" applyNumberFormat="0" applyBorder="0" applyAlignment="0" applyProtection="0"/>
    <xf numFmtId="0" fontId="167" fillId="32" borderId="0" applyNumberFormat="0" applyBorder="0" applyAlignment="0" applyProtection="0"/>
    <xf numFmtId="0" fontId="167" fillId="33" borderId="0" applyNumberFormat="0" applyBorder="0" applyAlignment="0" applyProtection="0"/>
    <xf numFmtId="0" fontId="0" fillId="2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37" borderId="0" applyNumberFormat="0" applyBorder="0" applyAlignment="0" applyProtection="0"/>
    <xf numFmtId="0" fontId="32" fillId="3" borderId="0" applyNumberFormat="0" applyBorder="0" applyAlignment="0" applyProtection="0"/>
    <xf numFmtId="185" fontId="33" fillId="0" borderId="0" applyFill="0" applyBorder="0" applyAlignment="0">
      <protection/>
    </xf>
    <xf numFmtId="0" fontId="34" fillId="38" borderId="1" applyNumberFormat="0" applyAlignment="0" applyProtection="0"/>
    <xf numFmtId="0" fontId="35" fillId="39" borderId="2" applyNumberFormat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36" fillId="0" borderId="0" applyNumberFormat="0" applyAlignment="0">
      <protection/>
    </xf>
    <xf numFmtId="186" fontId="24" fillId="0" borderId="0" applyFont="0" applyFill="0" applyBorder="0" applyAlignment="0" applyProtection="0"/>
    <xf numFmtId="187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7" fillId="0" borderId="0" applyNumberFormat="0" applyAlignment="0">
      <protection/>
    </xf>
    <xf numFmtId="0" fontId="38" fillId="0" borderId="0" applyNumberFormat="0" applyFill="0" applyBorder="0" applyAlignment="0" applyProtection="0"/>
    <xf numFmtId="2" fontId="24" fillId="0" borderId="0" applyFont="0" applyFill="0" applyBorder="0" applyAlignment="0" applyProtection="0"/>
    <xf numFmtId="0" fontId="39" fillId="4" borderId="0" applyNumberFormat="0" applyBorder="0" applyAlignment="0" applyProtection="0"/>
    <xf numFmtId="38" fontId="4" fillId="38" borderId="0" applyNumberFormat="0" applyBorder="0" applyAlignment="0" applyProtection="0"/>
    <xf numFmtId="0" fontId="40" fillId="0" borderId="3" applyNumberFormat="0" applyAlignment="0" applyProtection="0"/>
    <xf numFmtId="0" fontId="40" fillId="0" borderId="4">
      <alignment horizontal="left" vertical="center"/>
      <protection/>
    </xf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10" fontId="4" fillId="40" borderId="6" applyNumberFormat="0" applyBorder="0" applyAlignment="0" applyProtection="0"/>
    <xf numFmtId="0" fontId="43" fillId="0" borderId="7" applyNumberFormat="0" applyFill="0" applyAlignment="0" applyProtection="0"/>
    <xf numFmtId="0" fontId="44" fillId="41" borderId="0" applyNumberFormat="0" applyBorder="0" applyAlignment="0" applyProtection="0"/>
    <xf numFmtId="189" fontId="45" fillId="0" borderId="0">
      <alignment/>
      <protection/>
    </xf>
    <xf numFmtId="0" fontId="46" fillId="0" borderId="0">
      <alignment/>
      <protection/>
    </xf>
    <xf numFmtId="0" fontId="24" fillId="40" borderId="8" applyNumberFormat="0" applyFont="0" applyAlignment="0" applyProtection="0"/>
    <xf numFmtId="0" fontId="47" fillId="38" borderId="9" applyNumberFormat="0" applyAlignment="0" applyProtection="0"/>
    <xf numFmtId="10" fontId="24" fillId="0" borderId="0" applyFont="0" applyFill="0" applyBorder="0" applyAlignment="0" applyProtection="0"/>
    <xf numFmtId="190" fontId="48" fillId="0" borderId="0" applyNumberFormat="0" applyFill="0" applyBorder="0" applyAlignment="0" applyProtection="0"/>
    <xf numFmtId="40" fontId="49" fillId="0" borderId="0" applyBorder="0">
      <alignment horizontal="right"/>
      <protection/>
    </xf>
    <xf numFmtId="0" fontId="50" fillId="0" borderId="0" applyNumberFormat="0" applyFill="0" applyBorder="0" applyAlignment="0" applyProtection="0"/>
    <xf numFmtId="0" fontId="24" fillId="0" borderId="10" applyNumberFormat="0" applyFont="0" applyFill="0" applyAlignment="0" applyProtection="0"/>
    <xf numFmtId="0" fontId="51" fillId="0" borderId="0" applyNumberFormat="0" applyFill="0" applyBorder="0" applyAlignment="0" applyProtection="0"/>
    <xf numFmtId="0" fontId="167" fillId="42" borderId="0" applyNumberFormat="0" applyBorder="0" applyAlignment="0" applyProtection="0"/>
    <xf numFmtId="0" fontId="167" fillId="43" borderId="0" applyNumberFormat="0" applyBorder="0" applyAlignment="0" applyProtection="0"/>
    <xf numFmtId="0" fontId="167" fillId="44" borderId="0" applyNumberFormat="0" applyBorder="0" applyAlignment="0" applyProtection="0"/>
    <xf numFmtId="0" fontId="167" fillId="45" borderId="0" applyNumberFormat="0" applyBorder="0" applyAlignment="0" applyProtection="0"/>
    <xf numFmtId="0" fontId="167" fillId="46" borderId="0" applyNumberFormat="0" applyBorder="0" applyAlignment="0" applyProtection="0"/>
    <xf numFmtId="0" fontId="167" fillId="47" borderId="0" applyNumberFormat="0" applyBorder="0" applyAlignment="0" applyProtection="0"/>
    <xf numFmtId="0" fontId="168" fillId="0" borderId="0" applyNumberFormat="0" applyFill="0" applyBorder="0" applyAlignment="0" applyProtection="0"/>
    <xf numFmtId="0" fontId="169" fillId="48" borderId="11" applyNumberFormat="0" applyAlignment="0" applyProtection="0"/>
    <xf numFmtId="0" fontId="170" fillId="49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1" fillId="0" borderId="0" applyNumberFormat="0" applyFill="0" applyBorder="0" applyAlignment="0" applyProtection="0"/>
    <xf numFmtId="0" fontId="1" fillId="50" borderId="12" applyNumberFormat="0" applyFont="0" applyAlignment="0" applyProtection="0"/>
    <xf numFmtId="0" fontId="172" fillId="0" borderId="13" applyNumberFormat="0" applyFill="0" applyAlignment="0" applyProtection="0"/>
    <xf numFmtId="0" fontId="52" fillId="0" borderId="0">
      <alignment/>
      <protection/>
    </xf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3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8" borderId="1" applyNumberFormat="0" applyAlignment="0" applyProtection="0"/>
    <xf numFmtId="0" fontId="173" fillId="51" borderId="0" applyNumberFormat="0" applyBorder="0" applyAlignment="0" applyProtection="0"/>
    <xf numFmtId="0" fontId="53" fillId="0" borderId="0">
      <alignment/>
      <protection/>
    </xf>
    <xf numFmtId="0" fontId="0" fillId="3" borderId="0" applyNumberFormat="0" applyBorder="0" applyAlignment="0" applyProtection="0"/>
    <xf numFmtId="186" fontId="53" fillId="0" borderId="0" applyFont="0" applyFill="0" applyBorder="0" applyAlignment="0" applyProtection="0"/>
    <xf numFmtId="42" fontId="54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4" fillId="52" borderId="14" applyNumberFormat="0" applyAlignment="0" applyProtection="0"/>
    <xf numFmtId="0" fontId="17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66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76" fillId="0" borderId="15" applyNumberFormat="0" applyFill="0" applyAlignment="0" applyProtection="0"/>
    <xf numFmtId="0" fontId="177" fillId="0" borderId="16" applyNumberFormat="0" applyFill="0" applyAlignment="0" applyProtection="0"/>
    <xf numFmtId="0" fontId="178" fillId="0" borderId="17" applyNumberFormat="0" applyFill="0" applyAlignment="0" applyProtection="0"/>
    <xf numFmtId="0" fontId="178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9" fillId="0" borderId="0" applyNumberFormat="0" applyFill="0" applyBorder="0" applyAlignment="0" applyProtection="0"/>
    <xf numFmtId="0" fontId="179" fillId="0" borderId="18" applyNumberFormat="0" applyFill="0" applyAlignment="0" applyProtection="0"/>
    <xf numFmtId="0" fontId="180" fillId="52" borderId="19" applyNumberFormat="0" applyAlignment="0" applyProtection="0"/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181" fillId="0" borderId="0" applyNumberFormat="0" applyFill="0" applyBorder="0" applyAlignment="0" applyProtection="0"/>
    <xf numFmtId="191" fontId="53" fillId="0" borderId="0" applyFont="0" applyFill="0" applyBorder="0" applyAlignment="0" applyProtection="0"/>
    <xf numFmtId="192" fontId="53" fillId="0" borderId="0" applyFont="0" applyFill="0" applyBorder="0" applyAlignment="0" applyProtection="0"/>
    <xf numFmtId="0" fontId="61" fillId="40" borderId="8" applyNumberFormat="0" applyFont="0" applyAlignment="0" applyProtection="0"/>
    <xf numFmtId="0" fontId="2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82" fillId="53" borderId="14" applyNumberFormat="0" applyAlignment="0" applyProtection="0"/>
    <xf numFmtId="0" fontId="166" fillId="0" borderId="0">
      <alignment vertical="center"/>
      <protection/>
    </xf>
    <xf numFmtId="0" fontId="166" fillId="0" borderId="0">
      <alignment vertical="center"/>
      <protection/>
    </xf>
    <xf numFmtId="0" fontId="166" fillId="0" borderId="0">
      <alignment vertical="center"/>
      <protection/>
    </xf>
    <xf numFmtId="0" fontId="166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62" fillId="0" borderId="0">
      <alignment/>
      <protection/>
    </xf>
    <xf numFmtId="0" fontId="0" fillId="0" borderId="0">
      <alignment vertical="center"/>
      <protection/>
    </xf>
    <xf numFmtId="0" fontId="166" fillId="0" borderId="0">
      <alignment vertical="center"/>
      <protection/>
    </xf>
    <xf numFmtId="0" fontId="0" fillId="0" borderId="0" applyProtection="0">
      <alignment vertical="center"/>
    </xf>
    <xf numFmtId="0" fontId="166" fillId="0" borderId="0">
      <alignment vertical="center"/>
      <protection/>
    </xf>
    <xf numFmtId="0" fontId="1" fillId="0" borderId="0">
      <alignment vertical="center"/>
      <protection/>
    </xf>
    <xf numFmtId="0" fontId="25" fillId="0" borderId="0">
      <alignment/>
      <protection/>
    </xf>
    <xf numFmtId="0" fontId="166" fillId="0" borderId="0">
      <alignment vertical="center"/>
      <protection/>
    </xf>
    <xf numFmtId="0" fontId="166" fillId="0" borderId="0">
      <alignment vertical="center"/>
      <protection/>
    </xf>
    <xf numFmtId="0" fontId="166" fillId="0" borderId="0">
      <alignment vertical="center"/>
      <protection/>
    </xf>
    <xf numFmtId="0" fontId="183" fillId="0" borderId="0" applyNumberFormat="0" applyFill="0" applyBorder="0" applyAlignment="0" applyProtection="0"/>
    <xf numFmtId="0" fontId="61" fillId="40" borderId="8" applyNumberFormat="0" applyFont="0" applyAlignment="0" applyProtection="0"/>
    <xf numFmtId="0" fontId="63" fillId="0" borderId="0">
      <alignment/>
      <protection/>
    </xf>
    <xf numFmtId="0" fontId="184" fillId="54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0" fillId="41" borderId="0" applyNumberFormat="0" applyBorder="0" applyAlignment="0" applyProtection="0"/>
    <xf numFmtId="0" fontId="64" fillId="0" borderId="0">
      <alignment/>
      <protection/>
    </xf>
    <xf numFmtId="193" fontId="53" fillId="0" borderId="0" applyFont="0" applyFill="0" applyBorder="0" applyAlignment="0" applyProtection="0"/>
    <xf numFmtId="194" fontId="53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39" borderId="2" applyNumberFormat="0" applyAlignment="0" applyProtection="0"/>
    <xf numFmtId="0" fontId="0" fillId="0" borderId="7" applyNumberFormat="0" applyFill="0" applyAlignment="0" applyProtection="0"/>
    <xf numFmtId="0" fontId="0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21" applyNumberFormat="0" applyFill="0" applyAlignment="0" applyProtection="0"/>
    <xf numFmtId="0" fontId="0" fillId="0" borderId="22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38" borderId="9" applyNumberFormat="0" applyAlignment="0" applyProtection="0"/>
    <xf numFmtId="195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8" fontId="66" fillId="0" borderId="0" applyFont="0" applyFill="0" applyBorder="0" applyAlignment="0" applyProtection="0"/>
    <xf numFmtId="6" fontId="66" fillId="0" borderId="0" applyFont="0" applyFill="0" applyBorder="0" applyAlignment="0" applyProtection="0"/>
    <xf numFmtId="0" fontId="67" fillId="0" borderId="0">
      <alignment/>
      <protection/>
    </xf>
    <xf numFmtId="0" fontId="68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70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1" fillId="0" borderId="22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3" fillId="39" borderId="2" applyNumberFormat="0" applyAlignment="0" applyProtection="0"/>
    <xf numFmtId="0" fontId="73" fillId="39" borderId="2" applyNumberFormat="0" applyAlignment="0" applyProtection="0"/>
    <xf numFmtId="0" fontId="73" fillId="39" borderId="2" applyNumberFormat="0" applyAlignment="0" applyProtection="0"/>
    <xf numFmtId="0" fontId="73" fillId="39" borderId="2" applyNumberFormat="0" applyAlignment="0" applyProtection="0"/>
    <xf numFmtId="0" fontId="73" fillId="39" borderId="2" applyNumberFormat="0" applyAlignment="0" applyProtection="0"/>
    <xf numFmtId="0" fontId="73" fillId="39" borderId="2" applyNumberFormat="0" applyAlignment="0" applyProtection="0"/>
    <xf numFmtId="0" fontId="73" fillId="39" borderId="2" applyNumberFormat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4" fillId="0" borderId="20" applyNumberFormat="0" applyFill="0" applyAlignment="0" applyProtection="0"/>
    <xf numFmtId="0" fontId="75" fillId="38" borderId="1" applyNumberFormat="0" applyAlignment="0" applyProtection="0"/>
    <xf numFmtId="0" fontId="75" fillId="38" borderId="1" applyNumberFormat="0" applyAlignment="0" applyProtection="0"/>
    <xf numFmtId="0" fontId="75" fillId="38" borderId="1" applyNumberFormat="0" applyAlignment="0" applyProtection="0"/>
    <xf numFmtId="0" fontId="75" fillId="38" borderId="1" applyNumberFormat="0" applyAlignment="0" applyProtection="0"/>
    <xf numFmtId="0" fontId="75" fillId="38" borderId="1" applyNumberFormat="0" applyAlignment="0" applyProtection="0"/>
    <xf numFmtId="0" fontId="75" fillId="38" borderId="1" applyNumberFormat="0" applyAlignment="0" applyProtection="0"/>
    <xf numFmtId="0" fontId="75" fillId="38" borderId="1" applyNumberFormat="0" applyAlignment="0" applyProtection="0"/>
    <xf numFmtId="0" fontId="76" fillId="38" borderId="9" applyNumberFormat="0" applyAlignment="0" applyProtection="0"/>
    <xf numFmtId="0" fontId="76" fillId="38" borderId="9" applyNumberFormat="0" applyAlignment="0" applyProtection="0"/>
    <xf numFmtId="0" fontId="76" fillId="38" borderId="9" applyNumberFormat="0" applyAlignment="0" applyProtection="0"/>
    <xf numFmtId="0" fontId="76" fillId="38" borderId="9" applyNumberFormat="0" applyAlignment="0" applyProtection="0"/>
    <xf numFmtId="0" fontId="76" fillId="38" borderId="9" applyNumberFormat="0" applyAlignment="0" applyProtection="0"/>
    <xf numFmtId="0" fontId="76" fillId="38" borderId="9" applyNumberFormat="0" applyAlignment="0" applyProtection="0"/>
    <xf numFmtId="0" fontId="76" fillId="38" borderId="9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7" fillId="7" borderId="1" applyNumberFormat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197" fontId="53" fillId="0" borderId="0" applyFont="0" applyFill="0" applyBorder="0" applyAlignment="0" applyProtection="0"/>
    <xf numFmtId="198" fontId="53" fillId="0" borderId="0" applyFont="0" applyFill="0" applyBorder="0" applyAlignment="0" applyProtection="0"/>
  </cellStyleXfs>
  <cellXfs count="771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righ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178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9" fontId="4" fillId="0" borderId="0" xfId="0" applyNumberFormat="1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77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176" fontId="16" fillId="0" borderId="25" xfId="0" applyNumberFormat="1" applyFont="1" applyBorder="1" applyAlignment="1" applyProtection="1">
      <alignment horizontal="left" vertical="center"/>
      <protection locked="0"/>
    </xf>
    <xf numFmtId="176" fontId="4" fillId="0" borderId="2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7" fontId="15" fillId="0" borderId="0" xfId="0" applyNumberFormat="1" applyFont="1" applyAlignment="1" applyProtection="1">
      <alignment horizontal="center" vertical="center"/>
      <protection locked="0"/>
    </xf>
    <xf numFmtId="176" fontId="15" fillId="0" borderId="0" xfId="0" applyNumberFormat="1" applyFont="1" applyAlignment="1" applyProtection="1">
      <alignment horizontal="center" vertical="center"/>
      <protection locked="0"/>
    </xf>
    <xf numFmtId="176" fontId="15" fillId="0" borderId="26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176" fontId="11" fillId="0" borderId="0" xfId="0" applyNumberFormat="1" applyFont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0" fillId="0" borderId="26" xfId="0" applyBorder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vertical="center"/>
      <protection locked="0"/>
    </xf>
    <xf numFmtId="180" fontId="4" fillId="55" borderId="28" xfId="0" applyNumberFormat="1" applyFont="1" applyFill="1" applyBorder="1" applyAlignment="1" applyProtection="1">
      <alignment horizontal="left" vertical="center"/>
      <protection locked="0"/>
    </xf>
    <xf numFmtId="176" fontId="4" fillId="7" borderId="29" xfId="0" applyNumberFormat="1" applyFont="1" applyFill="1" applyBorder="1" applyAlignment="1" applyProtection="1">
      <alignment vertical="center"/>
      <protection locked="0"/>
    </xf>
    <xf numFmtId="179" fontId="4" fillId="7" borderId="30" xfId="0" applyNumberFormat="1" applyFont="1" applyFill="1" applyBorder="1" applyAlignment="1" applyProtection="1">
      <alignment horizontal="left" vertical="center"/>
      <protection locked="0"/>
    </xf>
    <xf numFmtId="176" fontId="4" fillId="0" borderId="29" xfId="0" applyNumberFormat="1" applyFont="1" applyBorder="1" applyAlignment="1" applyProtection="1">
      <alignment vertical="center"/>
      <protection locked="0"/>
    </xf>
    <xf numFmtId="179" fontId="4" fillId="55" borderId="28" xfId="0" applyNumberFormat="1" applyFont="1" applyFill="1" applyBorder="1" applyAlignment="1" applyProtection="1">
      <alignment horizontal="left" vertical="center"/>
      <protection locked="0"/>
    </xf>
    <xf numFmtId="180" fontId="4" fillId="7" borderId="28" xfId="0" applyNumberFormat="1" applyFont="1" applyFill="1" applyBorder="1" applyAlignment="1" applyProtection="1">
      <alignment horizontal="left" vertical="center"/>
      <protection locked="0"/>
    </xf>
    <xf numFmtId="179" fontId="4" fillId="7" borderId="28" xfId="0" applyNumberFormat="1" applyFont="1" applyFill="1" applyBorder="1" applyAlignment="1" applyProtection="1">
      <alignment horizontal="left" vertical="center"/>
      <protection locked="0"/>
    </xf>
    <xf numFmtId="176" fontId="4" fillId="0" borderId="31" xfId="0" applyNumberFormat="1" applyFont="1" applyBorder="1" applyAlignment="1" applyProtection="1">
      <alignment vertical="center"/>
      <protection locked="0"/>
    </xf>
    <xf numFmtId="179" fontId="4" fillId="55" borderId="32" xfId="0" applyNumberFormat="1" applyFont="1" applyFill="1" applyBorder="1" applyAlignment="1" applyProtection="1">
      <alignment horizontal="left" vertical="center"/>
      <protection locked="0"/>
    </xf>
    <xf numFmtId="0" fontId="16" fillId="0" borderId="2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307" applyFont="1" applyAlignment="1">
      <alignment vertical="center"/>
      <protection/>
    </xf>
    <xf numFmtId="0" fontId="15" fillId="0" borderId="0" xfId="307" applyFont="1" applyAlignment="1">
      <alignment vertical="center"/>
      <protection/>
    </xf>
    <xf numFmtId="0" fontId="4" fillId="0" borderId="0" xfId="307" applyFont="1" applyAlignment="1">
      <alignment horizontal="left" vertical="center"/>
      <protection/>
    </xf>
    <xf numFmtId="0" fontId="4" fillId="0" borderId="0" xfId="307" applyFont="1" applyAlignment="1">
      <alignment horizontal="center" vertical="center"/>
      <protection/>
    </xf>
    <xf numFmtId="0" fontId="21" fillId="56" borderId="0" xfId="307" applyFont="1" applyFill="1">
      <alignment/>
      <protection/>
    </xf>
    <xf numFmtId="0" fontId="185" fillId="56" borderId="0" xfId="307" applyFont="1" applyFill="1" applyAlignment="1">
      <alignment vertical="center"/>
      <protection/>
    </xf>
    <xf numFmtId="0" fontId="4" fillId="56" borderId="0" xfId="306" applyFont="1" applyFill="1" applyAlignment="1">
      <alignment horizontal="center" vertical="center" shrinkToFit="1"/>
      <protection/>
    </xf>
    <xf numFmtId="203" fontId="4" fillId="56" borderId="0" xfId="306" applyNumberFormat="1" applyFont="1" applyFill="1" applyAlignment="1">
      <alignment horizontal="center" vertical="center" shrinkToFit="1"/>
      <protection/>
    </xf>
    <xf numFmtId="176" fontId="4" fillId="56" borderId="0" xfId="306" applyNumberFormat="1" applyFont="1" applyFill="1" applyAlignment="1">
      <alignment horizontal="center" vertical="center"/>
      <protection/>
    </xf>
    <xf numFmtId="0" fontId="4" fillId="56" borderId="0" xfId="307" applyFont="1" applyFill="1" applyAlignment="1">
      <alignment vertical="center"/>
      <protection/>
    </xf>
    <xf numFmtId="180" fontId="4" fillId="56" borderId="0" xfId="307" applyNumberFormat="1" applyFont="1" applyFill="1" applyAlignment="1">
      <alignment horizontal="left" vertical="center"/>
      <protection/>
    </xf>
    <xf numFmtId="0" fontId="11" fillId="56" borderId="0" xfId="306" applyFont="1" applyFill="1" applyAlignment="1">
      <alignment horizontal="left" vertical="center"/>
      <protection/>
    </xf>
    <xf numFmtId="181" fontId="4" fillId="56" borderId="0" xfId="307" applyNumberFormat="1" applyFont="1" applyFill="1" applyAlignment="1">
      <alignment horizontal="center" vertical="center" shrinkToFit="1"/>
      <protection/>
    </xf>
    <xf numFmtId="176" fontId="4" fillId="56" borderId="0" xfId="307" applyNumberFormat="1" applyFont="1" applyFill="1" applyAlignment="1">
      <alignment vertical="center"/>
      <protection/>
    </xf>
    <xf numFmtId="0" fontId="186" fillId="56" borderId="0" xfId="307" applyFont="1" applyFill="1" applyAlignment="1">
      <alignment horizontal="center" vertical="top"/>
      <protection/>
    </xf>
    <xf numFmtId="0" fontId="187" fillId="56" borderId="0" xfId="307" applyFont="1" applyFill="1" applyAlignment="1">
      <alignment vertical="center"/>
      <protection/>
    </xf>
    <xf numFmtId="176" fontId="4" fillId="56" borderId="0" xfId="307" applyNumberFormat="1" applyFont="1" applyFill="1" applyAlignment="1">
      <alignment horizontal="center" vertical="center"/>
      <protection/>
    </xf>
    <xf numFmtId="0" fontId="2" fillId="56" borderId="0" xfId="307" applyFont="1" applyFill="1" applyAlignment="1">
      <alignment horizontal="left" vertical="center"/>
      <protection/>
    </xf>
    <xf numFmtId="0" fontId="2" fillId="56" borderId="0" xfId="307" applyFont="1" applyFill="1" applyAlignment="1">
      <alignment vertical="center"/>
      <protection/>
    </xf>
    <xf numFmtId="0" fontId="5" fillId="56" borderId="0" xfId="307" applyFont="1" applyFill="1" applyAlignment="1">
      <alignment vertical="center"/>
      <protection/>
    </xf>
    <xf numFmtId="0" fontId="4" fillId="56" borderId="23" xfId="307" applyFont="1" applyFill="1" applyBorder="1" applyAlignment="1">
      <alignment horizontal="center" vertical="center"/>
      <protection/>
    </xf>
    <xf numFmtId="0" fontId="4" fillId="56" borderId="23" xfId="307" applyFont="1" applyFill="1" applyBorder="1" applyAlignment="1">
      <alignment vertical="center"/>
      <protection/>
    </xf>
    <xf numFmtId="0" fontId="22" fillId="56" borderId="23" xfId="307" applyFont="1" applyFill="1" applyBorder="1" applyAlignment="1">
      <alignment vertical="center"/>
      <protection/>
    </xf>
    <xf numFmtId="0" fontId="2" fillId="56" borderId="33" xfId="307" applyFont="1" applyFill="1" applyBorder="1" applyAlignment="1">
      <alignment horizontal="center" vertical="center"/>
      <protection/>
    </xf>
    <xf numFmtId="14" fontId="2" fillId="56" borderId="33" xfId="307" applyNumberFormat="1" applyFont="1" applyFill="1" applyBorder="1" applyAlignment="1">
      <alignment horizontal="left" vertical="center"/>
      <protection/>
    </xf>
    <xf numFmtId="0" fontId="4" fillId="56" borderId="33" xfId="307" applyFont="1" applyFill="1" applyBorder="1" applyAlignment="1">
      <alignment horizontal="left" vertical="center"/>
      <protection/>
    </xf>
    <xf numFmtId="0" fontId="4" fillId="56" borderId="33" xfId="307" applyFont="1" applyFill="1" applyBorder="1" applyAlignment="1">
      <alignment horizontal="center" vertical="center"/>
      <protection/>
    </xf>
    <xf numFmtId="0" fontId="4" fillId="56" borderId="33" xfId="307" applyFont="1" applyFill="1" applyBorder="1" applyAlignment="1">
      <alignment vertical="center"/>
      <protection/>
    </xf>
    <xf numFmtId="0" fontId="4" fillId="56" borderId="0" xfId="306" applyFont="1" applyFill="1" applyAlignment="1">
      <alignment horizontal="left" vertical="center"/>
      <protection/>
    </xf>
    <xf numFmtId="0" fontId="4" fillId="56" borderId="0" xfId="306" applyFont="1" applyFill="1">
      <alignment vertical="center"/>
      <protection/>
    </xf>
    <xf numFmtId="0" fontId="4" fillId="56" borderId="0" xfId="306" applyFont="1" applyFill="1" applyAlignment="1">
      <alignment horizontal="right" vertical="center"/>
      <protection/>
    </xf>
    <xf numFmtId="0" fontId="188" fillId="56" borderId="0" xfId="0" applyFont="1" applyFill="1" applyAlignment="1">
      <alignment vertical="center"/>
    </xf>
    <xf numFmtId="0" fontId="9" fillId="56" borderId="0" xfId="307" applyFont="1" applyFill="1" applyAlignment="1">
      <alignment vertical="center"/>
      <protection/>
    </xf>
    <xf numFmtId="0" fontId="4" fillId="56" borderId="0" xfId="306" applyFont="1" applyFill="1" applyAlignment="1">
      <alignment horizontal="center" vertical="center"/>
      <protection/>
    </xf>
    <xf numFmtId="0" fontId="185" fillId="0" borderId="0" xfId="307" applyFont="1" applyAlignment="1">
      <alignment vertical="center"/>
      <protection/>
    </xf>
    <xf numFmtId="0" fontId="4" fillId="56" borderId="0" xfId="307" applyFont="1" applyFill="1" applyAlignment="1">
      <alignment horizontal="center" vertical="center"/>
      <protection/>
    </xf>
    <xf numFmtId="0" fontId="2" fillId="0" borderId="33" xfId="307" applyFont="1" applyBorder="1" applyAlignment="1">
      <alignment horizontal="center" vertical="center"/>
      <protection/>
    </xf>
    <xf numFmtId="14" fontId="2" fillId="0" borderId="33" xfId="307" applyNumberFormat="1" applyFont="1" applyBorder="1" applyAlignment="1">
      <alignment horizontal="left" vertical="center"/>
      <protection/>
    </xf>
    <xf numFmtId="0" fontId="4" fillId="0" borderId="33" xfId="307" applyFont="1" applyBorder="1" applyAlignment="1">
      <alignment horizontal="left" vertical="center"/>
      <protection/>
    </xf>
    <xf numFmtId="0" fontId="4" fillId="0" borderId="33" xfId="307" applyFont="1" applyBorder="1" applyAlignment="1">
      <alignment horizontal="center" vertical="center"/>
      <protection/>
    </xf>
    <xf numFmtId="0" fontId="4" fillId="0" borderId="33" xfId="307" applyFont="1" applyBorder="1" applyAlignment="1">
      <alignment vertical="center"/>
      <protection/>
    </xf>
    <xf numFmtId="0" fontId="4" fillId="0" borderId="25" xfId="307" applyFont="1" applyBorder="1" applyAlignment="1">
      <alignment vertical="center"/>
      <protection/>
    </xf>
    <xf numFmtId="0" fontId="11" fillId="0" borderId="0" xfId="307" applyFont="1" applyAlignment="1">
      <alignment vertical="center"/>
      <protection/>
    </xf>
    <xf numFmtId="0" fontId="20" fillId="0" borderId="0" xfId="307" applyFont="1" applyAlignment="1">
      <alignment horizontal="left" vertical="center"/>
      <protection/>
    </xf>
    <xf numFmtId="0" fontId="20" fillId="0" borderId="0" xfId="307" applyFont="1" applyAlignment="1">
      <alignment horizontal="center" vertical="center"/>
      <protection/>
    </xf>
    <xf numFmtId="0" fontId="4" fillId="0" borderId="0" xfId="307" applyFont="1" applyAlignment="1">
      <alignment horizontal="right" vertical="center"/>
      <protection/>
    </xf>
    <xf numFmtId="0" fontId="185" fillId="0" borderId="25" xfId="307" applyFont="1" applyBorder="1" applyAlignment="1">
      <alignment vertical="center"/>
      <protection/>
    </xf>
    <xf numFmtId="176" fontId="185" fillId="0" borderId="25" xfId="307" applyNumberFormat="1" applyFont="1" applyBorder="1" applyAlignment="1">
      <alignment horizontal="center" vertical="center"/>
      <protection/>
    </xf>
    <xf numFmtId="0" fontId="11" fillId="0" borderId="0" xfId="307" applyFont="1" applyAlignment="1">
      <alignment horizontal="center" vertical="center"/>
      <protection/>
    </xf>
    <xf numFmtId="0" fontId="11" fillId="0" borderId="0" xfId="307" applyFont="1" applyAlignment="1">
      <alignment horizontal="center" vertical="top"/>
      <protection/>
    </xf>
    <xf numFmtId="0" fontId="23" fillId="0" borderId="0" xfId="307" applyFont="1" applyAlignment="1">
      <alignment vertical="center"/>
      <protection/>
    </xf>
    <xf numFmtId="0" fontId="23" fillId="0" borderId="0" xfId="307" applyFont="1" applyAlignment="1">
      <alignment horizontal="center" vertical="center"/>
      <protection/>
    </xf>
    <xf numFmtId="0" fontId="23" fillId="0" borderId="0" xfId="307" applyFont="1" applyAlignment="1">
      <alignment horizontal="center" vertical="top"/>
      <protection/>
    </xf>
    <xf numFmtId="0" fontId="80" fillId="0" borderId="0" xfId="307" applyFont="1" applyAlignment="1">
      <alignment horizontal="center" vertical="center"/>
      <protection/>
    </xf>
    <xf numFmtId="0" fontId="4" fillId="0" borderId="34" xfId="307" applyFont="1" applyBorder="1" applyAlignment="1">
      <alignment horizontal="center" vertical="center"/>
      <protection/>
    </xf>
    <xf numFmtId="0" fontId="4" fillId="0" borderId="35" xfId="307" applyFont="1" applyBorder="1" applyAlignment="1">
      <alignment horizontal="center" vertical="center"/>
      <protection/>
    </xf>
    <xf numFmtId="0" fontId="81" fillId="56" borderId="25" xfId="307" applyFont="1" applyFill="1" applyBorder="1" applyAlignment="1">
      <alignment vertical="center"/>
      <protection/>
    </xf>
    <xf numFmtId="178" fontId="85" fillId="56" borderId="36" xfId="307" applyNumberFormat="1" applyFont="1" applyFill="1" applyBorder="1" applyAlignment="1">
      <alignment horizontal="center" vertical="center" shrinkToFit="1"/>
      <protection/>
    </xf>
    <xf numFmtId="176" fontId="85" fillId="56" borderId="29" xfId="307" applyNumberFormat="1" applyFont="1" applyFill="1" applyBorder="1" applyAlignment="1">
      <alignment horizontal="right" vertical="center"/>
      <protection/>
    </xf>
    <xf numFmtId="180" fontId="85" fillId="56" borderId="37" xfId="307" applyNumberFormat="1" applyFont="1" applyFill="1" applyBorder="1" applyAlignment="1">
      <alignment horizontal="left" vertical="center"/>
      <protection/>
    </xf>
    <xf numFmtId="176" fontId="85" fillId="57" borderId="29" xfId="307" applyNumberFormat="1" applyFont="1" applyFill="1" applyBorder="1" applyAlignment="1">
      <alignment horizontal="right" vertical="center"/>
      <protection/>
    </xf>
    <xf numFmtId="180" fontId="85" fillId="57" borderId="38" xfId="307" applyNumberFormat="1" applyFont="1" applyFill="1" applyBorder="1" applyAlignment="1">
      <alignment horizontal="left" vertical="center"/>
      <protection/>
    </xf>
    <xf numFmtId="180" fontId="85" fillId="57" borderId="30" xfId="307" applyNumberFormat="1" applyFont="1" applyFill="1" applyBorder="1" applyAlignment="1">
      <alignment horizontal="left" vertical="center"/>
      <protection/>
    </xf>
    <xf numFmtId="178" fontId="85" fillId="58" borderId="39" xfId="307" applyNumberFormat="1" applyFont="1" applyFill="1" applyBorder="1" applyAlignment="1">
      <alignment horizontal="center" vertical="center" shrinkToFit="1"/>
      <protection/>
    </xf>
    <xf numFmtId="176" fontId="85" fillId="58" borderId="29" xfId="307" applyNumberFormat="1" applyFont="1" applyFill="1" applyBorder="1" applyAlignment="1">
      <alignment horizontal="right" vertical="center"/>
      <protection/>
    </xf>
    <xf numFmtId="180" fontId="85" fillId="58" borderId="37" xfId="307" applyNumberFormat="1" applyFont="1" applyFill="1" applyBorder="1" applyAlignment="1">
      <alignment horizontal="left" vertical="center"/>
      <protection/>
    </xf>
    <xf numFmtId="176" fontId="85" fillId="59" borderId="29" xfId="307" applyNumberFormat="1" applyFont="1" applyFill="1" applyBorder="1" applyAlignment="1">
      <alignment horizontal="right" vertical="center"/>
      <protection/>
    </xf>
    <xf numFmtId="180" fontId="85" fillId="59" borderId="38" xfId="307" applyNumberFormat="1" applyFont="1" applyFill="1" applyBorder="1" applyAlignment="1">
      <alignment horizontal="left" vertical="center"/>
      <protection/>
    </xf>
    <xf numFmtId="180" fontId="85" fillId="59" borderId="30" xfId="307" applyNumberFormat="1" applyFont="1" applyFill="1" applyBorder="1" applyAlignment="1">
      <alignment horizontal="left" vertical="center"/>
      <protection/>
    </xf>
    <xf numFmtId="178" fontId="85" fillId="58" borderId="36" xfId="307" applyNumberFormat="1" applyFont="1" applyFill="1" applyBorder="1" applyAlignment="1">
      <alignment horizontal="center" vertical="center" shrinkToFit="1"/>
      <protection/>
    </xf>
    <xf numFmtId="201" fontId="85" fillId="58" borderId="38" xfId="307" applyNumberFormat="1" applyFont="1" applyFill="1" applyBorder="1" applyAlignment="1">
      <alignment horizontal="left" vertical="center"/>
      <protection/>
    </xf>
    <xf numFmtId="201" fontId="85" fillId="56" borderId="38" xfId="307" applyNumberFormat="1" applyFont="1" applyFill="1" applyBorder="1" applyAlignment="1">
      <alignment horizontal="left" vertical="center"/>
      <protection/>
    </xf>
    <xf numFmtId="178" fontId="85" fillId="58" borderId="40" xfId="307" applyNumberFormat="1" applyFont="1" applyFill="1" applyBorder="1" applyAlignment="1">
      <alignment horizontal="center" vertical="center" shrinkToFit="1"/>
      <protection/>
    </xf>
    <xf numFmtId="176" fontId="85" fillId="58" borderId="41" xfId="307" applyNumberFormat="1" applyFont="1" applyFill="1" applyBorder="1" applyAlignment="1">
      <alignment horizontal="right" vertical="center"/>
      <protection/>
    </xf>
    <xf numFmtId="176" fontId="85" fillId="59" borderId="41" xfId="307" applyNumberFormat="1" applyFont="1" applyFill="1" applyBorder="1" applyAlignment="1">
      <alignment horizontal="right" vertical="center"/>
      <protection/>
    </xf>
    <xf numFmtId="201" fontId="85" fillId="59" borderId="42" xfId="307" applyNumberFormat="1" applyFont="1" applyFill="1" applyBorder="1" applyAlignment="1">
      <alignment horizontal="left" vertical="center"/>
      <protection/>
    </xf>
    <xf numFmtId="0" fontId="23" fillId="56" borderId="0" xfId="0" applyFont="1" applyFill="1" applyAlignment="1">
      <alignment horizontal="center" vertical="center"/>
    </xf>
    <xf numFmtId="0" fontId="188" fillId="0" borderId="0" xfId="0" applyFont="1" applyAlignment="1">
      <alignment vertical="center"/>
    </xf>
    <xf numFmtId="209" fontId="85" fillId="0" borderId="36" xfId="306" applyNumberFormat="1" applyFont="1" applyBorder="1" applyAlignment="1">
      <alignment horizontal="center" vertical="center" shrinkToFit="1"/>
      <protection/>
    </xf>
    <xf numFmtId="176" fontId="85" fillId="56" borderId="29" xfId="306" applyNumberFormat="1" applyFont="1" applyFill="1" applyBorder="1">
      <alignment vertical="center"/>
      <protection/>
    </xf>
    <xf numFmtId="179" fontId="85" fillId="56" borderId="38" xfId="306" applyNumberFormat="1" applyFont="1" applyFill="1" applyBorder="1" applyAlignment="1">
      <alignment horizontal="left" vertical="center"/>
      <protection/>
    </xf>
    <xf numFmtId="176" fontId="85" fillId="0" borderId="29" xfId="306" applyNumberFormat="1" applyFont="1" applyBorder="1">
      <alignment vertical="center"/>
      <protection/>
    </xf>
    <xf numFmtId="180" fontId="85" fillId="0" borderId="38" xfId="306" applyNumberFormat="1" applyFont="1" applyBorder="1" applyAlignment="1">
      <alignment horizontal="left" vertical="center"/>
      <protection/>
    </xf>
    <xf numFmtId="0" fontId="85" fillId="0" borderId="0" xfId="307" applyFont="1" applyAlignment="1">
      <alignment vertical="center"/>
      <protection/>
    </xf>
    <xf numFmtId="0" fontId="85" fillId="56" borderId="0" xfId="307" applyFont="1" applyFill="1" applyAlignment="1">
      <alignment vertical="center"/>
      <protection/>
    </xf>
    <xf numFmtId="204" fontId="85" fillId="0" borderId="36" xfId="306" applyNumberFormat="1" applyFont="1" applyBorder="1" applyAlignment="1">
      <alignment horizontal="center" vertical="center" shrinkToFit="1"/>
      <protection/>
    </xf>
    <xf numFmtId="180" fontId="85" fillId="0" borderId="30" xfId="306" applyNumberFormat="1" applyFont="1" applyBorder="1" applyAlignment="1">
      <alignment horizontal="left" vertical="center"/>
      <protection/>
    </xf>
    <xf numFmtId="0" fontId="189" fillId="0" borderId="0" xfId="307" applyFont="1" applyAlignment="1">
      <alignment vertical="center"/>
      <protection/>
    </xf>
    <xf numFmtId="0" fontId="189" fillId="56" borderId="0" xfId="307" applyFont="1" applyFill="1" applyAlignment="1">
      <alignment vertical="center"/>
      <protection/>
    </xf>
    <xf numFmtId="209" fontId="85" fillId="58" borderId="36" xfId="306" applyNumberFormat="1" applyFont="1" applyFill="1" applyBorder="1" applyAlignment="1">
      <alignment horizontal="center" vertical="center" shrinkToFit="1"/>
      <protection/>
    </xf>
    <xf numFmtId="176" fontId="85" fillId="58" borderId="29" xfId="306" applyNumberFormat="1" applyFont="1" applyFill="1" applyBorder="1">
      <alignment vertical="center"/>
      <protection/>
    </xf>
    <xf numFmtId="180" fontId="85" fillId="58" borderId="38" xfId="306" applyNumberFormat="1" applyFont="1" applyFill="1" applyBorder="1" applyAlignment="1">
      <alignment horizontal="left" vertical="center"/>
      <protection/>
    </xf>
    <xf numFmtId="210" fontId="85" fillId="58" borderId="36" xfId="306" applyNumberFormat="1" applyFont="1" applyFill="1" applyBorder="1" applyAlignment="1">
      <alignment horizontal="center" vertical="center" shrinkToFit="1"/>
      <protection/>
    </xf>
    <xf numFmtId="204" fontId="85" fillId="58" borderId="36" xfId="306" applyNumberFormat="1" applyFont="1" applyFill="1" applyBorder="1" applyAlignment="1">
      <alignment horizontal="center" vertical="center" shrinkToFit="1"/>
      <protection/>
    </xf>
    <xf numFmtId="176" fontId="85" fillId="58" borderId="29" xfId="306" applyNumberFormat="1" applyFont="1" applyFill="1" applyBorder="1" applyAlignment="1">
      <alignment horizontal="right" vertical="center"/>
      <protection/>
    </xf>
    <xf numFmtId="201" fontId="85" fillId="58" borderId="38" xfId="306" applyNumberFormat="1" applyFont="1" applyFill="1" applyBorder="1" applyAlignment="1">
      <alignment horizontal="left" vertical="center"/>
      <protection/>
    </xf>
    <xf numFmtId="201" fontId="85" fillId="58" borderId="30" xfId="306" applyNumberFormat="1" applyFont="1" applyFill="1" applyBorder="1" applyAlignment="1">
      <alignment horizontal="left" vertical="center"/>
      <protection/>
    </xf>
    <xf numFmtId="204" fontId="85" fillId="58" borderId="40" xfId="306" applyNumberFormat="1" applyFont="1" applyFill="1" applyBorder="1" applyAlignment="1">
      <alignment horizontal="center" vertical="center" shrinkToFit="1"/>
      <protection/>
    </xf>
    <xf numFmtId="176" fontId="85" fillId="58" borderId="41" xfId="306" applyNumberFormat="1" applyFont="1" applyFill="1" applyBorder="1">
      <alignment vertical="center"/>
      <protection/>
    </xf>
    <xf numFmtId="201" fontId="85" fillId="58" borderId="43" xfId="306" applyNumberFormat="1" applyFont="1" applyFill="1" applyBorder="1" applyAlignment="1">
      <alignment horizontal="left" vertical="center"/>
      <protection/>
    </xf>
    <xf numFmtId="0" fontId="12" fillId="56" borderId="0" xfId="307" applyFont="1" applyFill="1" applyAlignment="1">
      <alignment horizontal="left" vertical="center"/>
      <protection/>
    </xf>
    <xf numFmtId="0" fontId="87" fillId="0" borderId="0" xfId="307" applyFont="1" applyAlignment="1">
      <alignment vertical="center"/>
      <protection/>
    </xf>
    <xf numFmtId="0" fontId="94" fillId="56" borderId="0" xfId="307" applyFont="1" applyFill="1" applyAlignment="1">
      <alignment vertical="center"/>
      <protection/>
    </xf>
    <xf numFmtId="0" fontId="19" fillId="56" borderId="0" xfId="307" applyFont="1" applyFill="1" applyAlignment="1">
      <alignment vertical="center"/>
      <protection/>
    </xf>
    <xf numFmtId="0" fontId="190" fillId="0" borderId="0" xfId="307" applyFont="1" applyAlignment="1">
      <alignment horizontal="right" vertical="center"/>
      <protection/>
    </xf>
    <xf numFmtId="200" fontId="23" fillId="0" borderId="44" xfId="307" applyNumberFormat="1" applyFont="1" applyBorder="1" applyAlignment="1">
      <alignment horizontal="center" vertical="center" shrinkToFit="1"/>
      <protection/>
    </xf>
    <xf numFmtId="178" fontId="23" fillId="0" borderId="36" xfId="307" applyNumberFormat="1" applyFont="1" applyBorder="1" applyAlignment="1">
      <alignment horizontal="center" vertical="center" shrinkToFit="1"/>
      <protection/>
    </xf>
    <xf numFmtId="176" fontId="99" fillId="0" borderId="29" xfId="307" applyNumberFormat="1" applyFont="1" applyBorder="1" applyAlignment="1">
      <alignment vertical="center"/>
      <protection/>
    </xf>
    <xf numFmtId="212" fontId="23" fillId="0" borderId="45" xfId="0" applyNumberFormat="1" applyFont="1" applyBorder="1" applyAlignment="1">
      <alignment horizontal="center" vertical="center"/>
    </xf>
    <xf numFmtId="180" fontId="99" fillId="0" borderId="38" xfId="307" applyNumberFormat="1" applyFont="1" applyBorder="1" applyAlignment="1">
      <alignment horizontal="left" vertical="center"/>
      <protection/>
    </xf>
    <xf numFmtId="207" fontId="188" fillId="0" borderId="36" xfId="307" applyNumberFormat="1" applyFont="1" applyBorder="1" applyAlignment="1">
      <alignment horizontal="center" vertical="center" shrinkToFit="1"/>
      <protection/>
    </xf>
    <xf numFmtId="200" fontId="23" fillId="0" borderId="36" xfId="307" applyNumberFormat="1" applyFont="1" applyBorder="1" applyAlignment="1">
      <alignment horizontal="center" vertical="center" shrinkToFit="1"/>
      <protection/>
    </xf>
    <xf numFmtId="200" fontId="23" fillId="58" borderId="36" xfId="307" applyNumberFormat="1" applyFont="1" applyFill="1" applyBorder="1" applyAlignment="1">
      <alignment horizontal="center" vertical="center" shrinkToFit="1"/>
      <protection/>
    </xf>
    <xf numFmtId="180" fontId="99" fillId="58" borderId="38" xfId="307" applyNumberFormat="1" applyFont="1" applyFill="1" applyBorder="1" applyAlignment="1">
      <alignment horizontal="left" vertical="center"/>
      <protection/>
    </xf>
    <xf numFmtId="178" fontId="23" fillId="58" borderId="36" xfId="307" applyNumberFormat="1" applyFont="1" applyFill="1" applyBorder="1" applyAlignment="1">
      <alignment horizontal="center" vertical="center" shrinkToFit="1"/>
      <protection/>
    </xf>
    <xf numFmtId="176" fontId="99" fillId="58" borderId="29" xfId="307" applyNumberFormat="1" applyFont="1" applyFill="1" applyBorder="1" applyAlignment="1">
      <alignment vertical="center"/>
      <protection/>
    </xf>
    <xf numFmtId="212" fontId="23" fillId="58" borderId="36" xfId="307" applyNumberFormat="1" applyFont="1" applyFill="1" applyBorder="1" applyAlignment="1">
      <alignment horizontal="center" vertical="center" shrinkToFit="1"/>
      <protection/>
    </xf>
    <xf numFmtId="207" fontId="188" fillId="58" borderId="45" xfId="307" applyNumberFormat="1" applyFont="1" applyFill="1" applyBorder="1" applyAlignment="1">
      <alignment horizontal="center" vertical="center" shrinkToFit="1"/>
      <protection/>
    </xf>
    <xf numFmtId="212" fontId="23" fillId="58" borderId="40" xfId="307" applyNumberFormat="1" applyFont="1" applyFill="1" applyBorder="1" applyAlignment="1">
      <alignment horizontal="center" vertical="center" shrinkToFit="1"/>
      <protection/>
    </xf>
    <xf numFmtId="0" fontId="191" fillId="0" borderId="0" xfId="0" applyFont="1" applyAlignment="1">
      <alignment vertical="center"/>
    </xf>
    <xf numFmtId="199" fontId="99" fillId="0" borderId="44" xfId="307" applyNumberFormat="1" applyFont="1" applyBorder="1" applyAlignment="1">
      <alignment horizontal="center" vertical="center" shrinkToFit="1"/>
      <protection/>
    </xf>
    <xf numFmtId="199" fontId="192" fillId="58" borderId="44" xfId="307" applyNumberFormat="1" applyFont="1" applyFill="1" applyBorder="1" applyAlignment="1">
      <alignment horizontal="center" vertical="center" shrinkToFit="1"/>
      <protection/>
    </xf>
    <xf numFmtId="199" fontId="99" fillId="58" borderId="44" xfId="307" applyNumberFormat="1" applyFont="1" applyFill="1" applyBorder="1" applyAlignment="1">
      <alignment horizontal="center" vertical="center" shrinkToFit="1"/>
      <protection/>
    </xf>
    <xf numFmtId="199" fontId="192" fillId="58" borderId="36" xfId="307" applyNumberFormat="1" applyFont="1" applyFill="1" applyBorder="1" applyAlignment="1">
      <alignment horizontal="center" vertical="center" shrinkToFit="1"/>
      <protection/>
    </xf>
    <xf numFmtId="0" fontId="61" fillId="0" borderId="0" xfId="307" applyFont="1" applyAlignment="1">
      <alignment vertical="center"/>
      <protection/>
    </xf>
    <xf numFmtId="202" fontId="188" fillId="0" borderId="0" xfId="0" applyNumberFormat="1" applyFont="1" applyAlignment="1">
      <alignment vertical="center"/>
    </xf>
    <xf numFmtId="0" fontId="106" fillId="56" borderId="0" xfId="307" applyFont="1" applyFill="1" applyAlignment="1">
      <alignment vertical="center"/>
      <protection/>
    </xf>
    <xf numFmtId="0" fontId="101" fillId="0" borderId="0" xfId="307" applyFont="1" applyAlignment="1">
      <alignment horizontal="center" vertical="center" shrinkToFit="1"/>
      <protection/>
    </xf>
    <xf numFmtId="176" fontId="85" fillId="56" borderId="29" xfId="307" applyNumberFormat="1" applyFont="1" applyFill="1" applyBorder="1" applyAlignment="1">
      <alignment vertical="center"/>
      <protection/>
    </xf>
    <xf numFmtId="176" fontId="85" fillId="57" borderId="46" xfId="307" applyNumberFormat="1" applyFont="1" applyFill="1" applyBorder="1" applyAlignment="1">
      <alignment vertical="center"/>
      <protection/>
    </xf>
    <xf numFmtId="176" fontId="85" fillId="57" borderId="29" xfId="307" applyNumberFormat="1" applyFont="1" applyFill="1" applyBorder="1" applyAlignment="1">
      <alignment vertical="center"/>
      <protection/>
    </xf>
    <xf numFmtId="209" fontId="85" fillId="58" borderId="44" xfId="306" applyNumberFormat="1" applyFont="1" applyFill="1" applyBorder="1" applyAlignment="1">
      <alignment horizontal="center" vertical="center" shrinkToFit="1"/>
      <protection/>
    </xf>
    <xf numFmtId="0" fontId="185" fillId="58" borderId="0" xfId="307" applyFont="1" applyFill="1" applyAlignment="1">
      <alignment vertical="center"/>
      <protection/>
    </xf>
    <xf numFmtId="176" fontId="99" fillId="58" borderId="31" xfId="307" applyNumberFormat="1" applyFont="1" applyFill="1" applyBorder="1" applyAlignment="1">
      <alignment vertical="center"/>
      <protection/>
    </xf>
    <xf numFmtId="180" fontId="99" fillId="58" borderId="47" xfId="307" applyNumberFormat="1" applyFont="1" applyFill="1" applyBorder="1" applyAlignment="1">
      <alignment horizontal="left" vertical="center"/>
      <protection/>
    </xf>
    <xf numFmtId="210" fontId="85" fillId="56" borderId="36" xfId="306" applyNumberFormat="1" applyFont="1" applyFill="1" applyBorder="1" applyAlignment="1">
      <alignment horizontal="center" vertical="center" shrinkToFit="1"/>
      <protection/>
    </xf>
    <xf numFmtId="212" fontId="23" fillId="58" borderId="45" xfId="0" applyNumberFormat="1" applyFont="1" applyFill="1" applyBorder="1" applyAlignment="1">
      <alignment horizontal="center" vertical="center"/>
    </xf>
    <xf numFmtId="176" fontId="85" fillId="59" borderId="31" xfId="307" applyNumberFormat="1" applyFont="1" applyFill="1" applyBorder="1" applyAlignment="1">
      <alignment horizontal="right" vertical="center"/>
      <protection/>
    </xf>
    <xf numFmtId="0" fontId="0" fillId="60" borderId="0" xfId="0" applyFill="1" applyAlignment="1">
      <alignment vertical="center"/>
    </xf>
    <xf numFmtId="0" fontId="193" fillId="60" borderId="0" xfId="0" applyFont="1" applyFill="1" applyAlignment="1">
      <alignment vertical="center"/>
    </xf>
    <xf numFmtId="0" fontId="194" fillId="60" borderId="48" xfId="0" applyFont="1" applyFill="1" applyBorder="1" applyAlignment="1">
      <alignment horizontal="center" vertical="center"/>
    </xf>
    <xf numFmtId="14" fontId="194" fillId="60" borderId="48" xfId="0" applyNumberFormat="1" applyFont="1" applyFill="1" applyBorder="1" applyAlignment="1">
      <alignment horizontal="left" vertical="center"/>
    </xf>
    <xf numFmtId="0" fontId="193" fillId="60" borderId="48" xfId="0" applyFont="1" applyFill="1" applyBorder="1" applyAlignment="1">
      <alignment horizontal="left" vertical="center"/>
    </xf>
    <xf numFmtId="0" fontId="193" fillId="60" borderId="48" xfId="0" applyFont="1" applyFill="1" applyBorder="1" applyAlignment="1">
      <alignment horizontal="center" vertical="center"/>
    </xf>
    <xf numFmtId="0" fontId="193" fillId="60" borderId="48" xfId="0" applyFont="1" applyFill="1" applyBorder="1" applyAlignment="1">
      <alignment vertical="center"/>
    </xf>
    <xf numFmtId="0" fontId="193" fillId="0" borderId="0" xfId="0" applyFont="1" applyAlignment="1">
      <alignment vertical="center"/>
    </xf>
    <xf numFmtId="0" fontId="193" fillId="60" borderId="0" xfId="0" applyFont="1" applyFill="1" applyAlignment="1">
      <alignment horizontal="left" vertical="center"/>
    </xf>
    <xf numFmtId="0" fontId="193" fillId="60" borderId="0" xfId="0" applyFont="1" applyFill="1" applyAlignment="1">
      <alignment horizontal="center" vertical="center"/>
    </xf>
    <xf numFmtId="0" fontId="191" fillId="60" borderId="0" xfId="0" applyFont="1" applyFill="1" applyAlignment="1">
      <alignment horizontal="left" vertical="center"/>
    </xf>
    <xf numFmtId="0" fontId="193" fillId="60" borderId="0" xfId="0" applyFont="1" applyFill="1" applyAlignment="1">
      <alignment horizontal="right" vertical="center"/>
    </xf>
    <xf numFmtId="0" fontId="195" fillId="0" borderId="0" xfId="0" applyFont="1" applyAlignment="1">
      <alignment vertical="center"/>
    </xf>
    <xf numFmtId="0" fontId="196" fillId="0" borderId="49" xfId="0" applyFont="1" applyBorder="1" applyAlignment="1">
      <alignment vertical="center"/>
    </xf>
    <xf numFmtId="0" fontId="197" fillId="0" borderId="0" xfId="0" applyFont="1" applyAlignment="1">
      <alignment/>
    </xf>
    <xf numFmtId="0" fontId="198" fillId="0" borderId="0" xfId="0" applyFont="1" applyAlignment="1">
      <alignment/>
    </xf>
    <xf numFmtId="0" fontId="199" fillId="0" borderId="0" xfId="0" applyFont="1" applyAlignment="1">
      <alignment/>
    </xf>
    <xf numFmtId="184" fontId="200" fillId="0" borderId="0" xfId="0" applyNumberFormat="1" applyFont="1" applyAlignment="1">
      <alignment horizontal="center" vertical="center" shrinkToFit="1"/>
    </xf>
    <xf numFmtId="208" fontId="200" fillId="0" borderId="0" xfId="0" applyNumberFormat="1" applyFont="1" applyAlignment="1">
      <alignment horizontal="center" vertical="center"/>
    </xf>
    <xf numFmtId="0" fontId="201" fillId="0" borderId="50" xfId="0" applyFont="1" applyBorder="1" applyAlignment="1">
      <alignment horizontal="center" vertical="center"/>
    </xf>
    <xf numFmtId="0" fontId="201" fillId="0" borderId="51" xfId="0" applyFont="1" applyBorder="1" applyAlignment="1">
      <alignment horizontal="center" vertical="center"/>
    </xf>
    <xf numFmtId="180" fontId="202" fillId="0" borderId="52" xfId="0" applyNumberFormat="1" applyFont="1" applyBorder="1" applyAlignment="1">
      <alignment horizontal="left" vertical="center"/>
    </xf>
    <xf numFmtId="208" fontId="202" fillId="61" borderId="53" xfId="0" applyNumberFormat="1" applyFont="1" applyFill="1" applyBorder="1" applyAlignment="1">
      <alignment horizontal="right" vertical="center"/>
    </xf>
    <xf numFmtId="180" fontId="202" fillId="61" borderId="54" xfId="0" applyNumberFormat="1" applyFont="1" applyFill="1" applyBorder="1" applyAlignment="1">
      <alignment horizontal="left" vertical="center"/>
    </xf>
    <xf numFmtId="208" fontId="202" fillId="0" borderId="53" xfId="0" applyNumberFormat="1" applyFont="1" applyBorder="1" applyAlignment="1">
      <alignment horizontal="right" vertical="center"/>
    </xf>
    <xf numFmtId="180" fontId="202" fillId="0" borderId="54" xfId="0" applyNumberFormat="1" applyFont="1" applyBorder="1" applyAlignment="1">
      <alignment horizontal="left" vertical="center"/>
    </xf>
    <xf numFmtId="0" fontId="202" fillId="61" borderId="55" xfId="0" applyFont="1" applyFill="1" applyBorder="1" applyAlignment="1">
      <alignment horizontal="center" vertical="center" shrinkToFit="1"/>
    </xf>
    <xf numFmtId="208" fontId="202" fillId="61" borderId="53" xfId="0" applyNumberFormat="1" applyFont="1" applyFill="1" applyBorder="1" applyAlignment="1">
      <alignment vertical="center"/>
    </xf>
    <xf numFmtId="201" fontId="202" fillId="61" borderId="56" xfId="0" applyNumberFormat="1" applyFont="1" applyFill="1" applyBorder="1" applyAlignment="1">
      <alignment horizontal="left" vertical="center"/>
    </xf>
    <xf numFmtId="211" fontId="202" fillId="0" borderId="55" xfId="0" applyNumberFormat="1" applyFont="1" applyBorder="1" applyAlignment="1">
      <alignment horizontal="center" vertical="center" shrinkToFit="1"/>
    </xf>
    <xf numFmtId="211" fontId="202" fillId="0" borderId="57" xfId="0" applyNumberFormat="1" applyFont="1" applyBorder="1" applyAlignment="1">
      <alignment horizontal="center" vertical="center" shrinkToFit="1"/>
    </xf>
    <xf numFmtId="208" fontId="202" fillId="0" borderId="58" xfId="0" applyNumberFormat="1" applyFont="1" applyBorder="1" applyAlignment="1">
      <alignment horizontal="right" vertical="center"/>
    </xf>
    <xf numFmtId="180" fontId="202" fillId="0" borderId="59" xfId="0" applyNumberFormat="1" applyFont="1" applyBorder="1" applyAlignment="1">
      <alignment horizontal="left" vertical="center"/>
    </xf>
    <xf numFmtId="0" fontId="202" fillId="61" borderId="60" xfId="0" applyFont="1" applyFill="1" applyBorder="1" applyAlignment="1">
      <alignment horizontal="center" vertical="center" shrinkToFit="1"/>
    </xf>
    <xf numFmtId="208" fontId="202" fillId="61" borderId="61" xfId="0" applyNumberFormat="1" applyFont="1" applyFill="1" applyBorder="1" applyAlignment="1">
      <alignment horizontal="right" vertical="center"/>
    </xf>
    <xf numFmtId="201" fontId="202" fillId="61" borderId="62" xfId="0" applyNumberFormat="1" applyFont="1" applyFill="1" applyBorder="1" applyAlignment="1">
      <alignment horizontal="left" vertical="center"/>
    </xf>
    <xf numFmtId="0" fontId="192" fillId="0" borderId="0" xfId="0" applyFont="1" applyAlignment="1">
      <alignment vertical="center"/>
    </xf>
    <xf numFmtId="0" fontId="191" fillId="0" borderId="0" xfId="0" applyFont="1" applyAlignment="1">
      <alignment vertical="center" shrinkToFit="1"/>
    </xf>
    <xf numFmtId="206" fontId="98" fillId="0" borderId="55" xfId="0" applyNumberFormat="1" applyFont="1" applyBorder="1" applyAlignment="1">
      <alignment horizontal="center" vertical="center"/>
    </xf>
    <xf numFmtId="206" fontId="202" fillId="0" borderId="55" xfId="0" applyNumberFormat="1" applyFont="1" applyBorder="1" applyAlignment="1">
      <alignment horizontal="center" vertical="center"/>
    </xf>
    <xf numFmtId="206" fontId="202" fillId="61" borderId="55" xfId="0" applyNumberFormat="1" applyFont="1" applyFill="1" applyBorder="1" applyAlignment="1">
      <alignment horizontal="center" vertical="center"/>
    </xf>
    <xf numFmtId="0" fontId="192" fillId="0" borderId="0" xfId="0" applyFont="1" applyAlignment="1">
      <alignment horizontal="left" vertical="center"/>
    </xf>
    <xf numFmtId="0" fontId="199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208" fontId="0" fillId="0" borderId="0" xfId="0" applyNumberFormat="1" applyAlignment="1">
      <alignment horizontal="center" vertical="center"/>
    </xf>
    <xf numFmtId="208" fontId="203" fillId="0" borderId="0" xfId="0" applyNumberFormat="1" applyFont="1" applyAlignment="1">
      <alignment horizontal="right" vertical="center"/>
    </xf>
    <xf numFmtId="180" fontId="203" fillId="0" borderId="0" xfId="0" applyNumberFormat="1" applyFont="1" applyAlignment="1">
      <alignment horizontal="left" vertical="center"/>
    </xf>
    <xf numFmtId="0" fontId="90" fillId="56" borderId="0" xfId="307" applyFont="1" applyFill="1" applyAlignment="1">
      <alignment vertical="center"/>
      <protection/>
    </xf>
    <xf numFmtId="179" fontId="85" fillId="59" borderId="43" xfId="307" applyNumberFormat="1" applyFont="1" applyFill="1" applyBorder="1" applyAlignment="1">
      <alignment horizontal="left" vertical="center"/>
      <protection/>
    </xf>
    <xf numFmtId="208" fontId="204" fillId="0" borderId="63" xfId="0" applyNumberFormat="1" applyFont="1" applyBorder="1" applyAlignment="1">
      <alignment horizontal="right" vertical="center"/>
    </xf>
    <xf numFmtId="49" fontId="204" fillId="61" borderId="55" xfId="0" applyNumberFormat="1" applyFont="1" applyFill="1" applyBorder="1" applyAlignment="1">
      <alignment horizontal="center" vertical="center" shrinkToFit="1"/>
    </xf>
    <xf numFmtId="0" fontId="204" fillId="0" borderId="55" xfId="0" applyFont="1" applyBorder="1" applyAlignment="1">
      <alignment horizontal="center" vertical="center" shrinkToFit="1"/>
    </xf>
    <xf numFmtId="0" fontId="205" fillId="0" borderId="0" xfId="0" applyFont="1" applyAlignment="1">
      <alignment horizontal="left" vertical="center"/>
    </xf>
    <xf numFmtId="201" fontId="99" fillId="0" borderId="38" xfId="307" applyNumberFormat="1" applyFont="1" applyBorder="1" applyAlignment="1">
      <alignment horizontal="left" vertical="center"/>
      <protection/>
    </xf>
    <xf numFmtId="179" fontId="85" fillId="57" borderId="30" xfId="307" applyNumberFormat="1" applyFont="1" applyFill="1" applyBorder="1" applyAlignment="1">
      <alignment horizontal="left" vertical="center"/>
      <protection/>
    </xf>
    <xf numFmtId="176" fontId="85" fillId="56" borderId="31" xfId="306" applyNumberFormat="1" applyFont="1" applyFill="1" applyBorder="1">
      <alignment vertical="center"/>
      <protection/>
    </xf>
    <xf numFmtId="179" fontId="85" fillId="56" borderId="47" xfId="306" applyNumberFormat="1" applyFont="1" applyFill="1" applyBorder="1" applyAlignment="1">
      <alignment horizontal="left" vertical="center"/>
      <protection/>
    </xf>
    <xf numFmtId="176" fontId="85" fillId="0" borderId="31" xfId="306" applyNumberFormat="1" applyFont="1" applyBorder="1">
      <alignment vertical="center"/>
      <protection/>
    </xf>
    <xf numFmtId="180" fontId="85" fillId="0" borderId="47" xfId="306" applyNumberFormat="1" applyFont="1" applyBorder="1" applyAlignment="1">
      <alignment horizontal="left" vertical="center"/>
      <protection/>
    </xf>
    <xf numFmtId="199" fontId="85" fillId="0" borderId="36" xfId="306" applyNumberFormat="1" applyFont="1" applyBorder="1" applyAlignment="1">
      <alignment horizontal="center" vertical="center" shrinkToFit="1"/>
      <protection/>
    </xf>
    <xf numFmtId="179" fontId="85" fillId="58" borderId="38" xfId="306" applyNumberFormat="1" applyFont="1" applyFill="1" applyBorder="1" applyAlignment="1">
      <alignment horizontal="left" vertical="center"/>
      <protection/>
    </xf>
    <xf numFmtId="214" fontId="85" fillId="58" borderId="36" xfId="306" applyNumberFormat="1" applyFont="1" applyFill="1" applyBorder="1" applyAlignment="1">
      <alignment horizontal="center" vertical="center" shrinkToFit="1"/>
      <protection/>
    </xf>
    <xf numFmtId="199" fontId="99" fillId="58" borderId="45" xfId="307" applyNumberFormat="1" applyFont="1" applyFill="1" applyBorder="1" applyAlignment="1">
      <alignment horizontal="center" vertical="center" shrinkToFit="1"/>
      <protection/>
    </xf>
    <xf numFmtId="199" fontId="192" fillId="58" borderId="64" xfId="307" applyNumberFormat="1" applyFont="1" applyFill="1" applyBorder="1" applyAlignment="1">
      <alignment horizontal="center" vertical="center" shrinkToFit="1"/>
      <protection/>
    </xf>
    <xf numFmtId="0" fontId="107" fillId="56" borderId="0" xfId="307" applyFont="1" applyFill="1" applyAlignment="1">
      <alignment vertical="center"/>
      <protection/>
    </xf>
    <xf numFmtId="0" fontId="108" fillId="56" borderId="0" xfId="307" applyFont="1" applyFill="1" applyAlignment="1">
      <alignment horizontal="left" vertical="center"/>
      <protection/>
    </xf>
    <xf numFmtId="210" fontId="85" fillId="0" borderId="36" xfId="306" applyNumberFormat="1" applyFont="1" applyBorder="1" applyAlignment="1">
      <alignment horizontal="center" vertical="center" shrinkToFit="1"/>
      <protection/>
    </xf>
    <xf numFmtId="0" fontId="2" fillId="56" borderId="23" xfId="307" applyFont="1" applyFill="1" applyBorder="1" applyAlignment="1">
      <alignment horizontal="right" vertical="center"/>
      <protection/>
    </xf>
    <xf numFmtId="0" fontId="12" fillId="56" borderId="34" xfId="306" applyFont="1" applyFill="1" applyBorder="1" applyAlignment="1">
      <alignment horizontal="center" vertical="center"/>
      <protection/>
    </xf>
    <xf numFmtId="0" fontId="12" fillId="56" borderId="34" xfId="307" applyFont="1" applyFill="1" applyBorder="1" applyAlignment="1">
      <alignment horizontal="center" vertical="center"/>
      <protection/>
    </xf>
    <xf numFmtId="179" fontId="85" fillId="58" borderId="38" xfId="307" applyNumberFormat="1" applyFont="1" applyFill="1" applyBorder="1" applyAlignment="1">
      <alignment horizontal="left" vertical="center"/>
      <protection/>
    </xf>
    <xf numFmtId="205" fontId="85" fillId="0" borderId="30" xfId="306" applyNumberFormat="1" applyFont="1" applyBorder="1" applyAlignment="1">
      <alignment horizontal="left" vertical="center"/>
      <protection/>
    </xf>
    <xf numFmtId="0" fontId="193" fillId="60" borderId="65" xfId="0" applyFont="1" applyFill="1" applyBorder="1" applyAlignment="1">
      <alignment horizontal="left" vertical="center"/>
    </xf>
    <xf numFmtId="0" fontId="193" fillId="60" borderId="65" xfId="0" applyFont="1" applyFill="1" applyBorder="1" applyAlignment="1">
      <alignment horizontal="center" vertical="center"/>
    </xf>
    <xf numFmtId="0" fontId="193" fillId="60" borderId="65" xfId="0" applyFont="1" applyFill="1" applyBorder="1" applyAlignment="1">
      <alignment vertical="center"/>
    </xf>
    <xf numFmtId="0" fontId="206" fillId="60" borderId="65" xfId="0" applyFont="1" applyFill="1" applyBorder="1" applyAlignment="1">
      <alignment vertical="center"/>
    </xf>
    <xf numFmtId="206" fontId="202" fillId="0" borderId="66" xfId="0" applyNumberFormat="1" applyFont="1" applyBorder="1" applyAlignment="1">
      <alignment horizontal="center" vertical="center"/>
    </xf>
    <xf numFmtId="206" fontId="204" fillId="61" borderId="55" xfId="0" applyNumberFormat="1" applyFont="1" applyFill="1" applyBorder="1" applyAlignment="1">
      <alignment horizontal="center" vertical="center"/>
    </xf>
    <xf numFmtId="206" fontId="202" fillId="61" borderId="57" xfId="0" applyNumberFormat="1" applyFont="1" applyFill="1" applyBorder="1" applyAlignment="1">
      <alignment horizontal="center" vertical="center"/>
    </xf>
    <xf numFmtId="0" fontId="207" fillId="0" borderId="0" xfId="0" applyFont="1" applyAlignment="1">
      <alignment vertical="center"/>
    </xf>
    <xf numFmtId="0" fontId="4" fillId="0" borderId="23" xfId="307" applyFont="1" applyBorder="1" applyAlignment="1">
      <alignment horizontal="left" vertical="center"/>
      <protection/>
    </xf>
    <xf numFmtId="0" fontId="4" fillId="0" borderId="23" xfId="307" applyFont="1" applyBorder="1" applyAlignment="1">
      <alignment horizontal="center" vertical="center"/>
      <protection/>
    </xf>
    <xf numFmtId="0" fontId="4" fillId="0" borderId="23" xfId="307" applyFont="1" applyBorder="1" applyAlignment="1">
      <alignment vertical="center"/>
      <protection/>
    </xf>
    <xf numFmtId="0" fontId="22" fillId="0" borderId="23" xfId="307" applyFont="1" applyBorder="1" applyAlignment="1">
      <alignment vertical="center"/>
      <protection/>
    </xf>
    <xf numFmtId="0" fontId="2" fillId="0" borderId="23" xfId="307" applyFont="1" applyBorder="1" applyAlignment="1">
      <alignment horizontal="right" vertical="center"/>
      <protection/>
    </xf>
    <xf numFmtId="0" fontId="2" fillId="0" borderId="0" xfId="307" applyFont="1" applyAlignment="1">
      <alignment horizontal="right" vertical="center"/>
      <protection/>
    </xf>
    <xf numFmtId="206" fontId="99" fillId="0" borderId="44" xfId="307" applyNumberFormat="1" applyFont="1" applyBorder="1" applyAlignment="1">
      <alignment horizontal="center" vertical="center" shrinkToFit="1"/>
      <protection/>
    </xf>
    <xf numFmtId="206" fontId="99" fillId="58" borderId="44" xfId="307" applyNumberFormat="1" applyFont="1" applyFill="1" applyBorder="1" applyAlignment="1">
      <alignment horizontal="center" vertical="center" shrinkToFit="1"/>
      <protection/>
    </xf>
    <xf numFmtId="0" fontId="90" fillId="56" borderId="0" xfId="307" applyFont="1" applyFill="1" applyAlignment="1">
      <alignment vertical="center"/>
      <protection/>
    </xf>
    <xf numFmtId="0" fontId="2" fillId="56" borderId="0" xfId="307" applyFont="1" applyFill="1" applyAlignment="1">
      <alignment horizontal="center" vertical="center"/>
      <protection/>
    </xf>
    <xf numFmtId="0" fontId="22" fillId="56" borderId="0" xfId="307" applyFont="1" applyFill="1" applyAlignment="1">
      <alignment vertical="center"/>
      <protection/>
    </xf>
    <xf numFmtId="0" fontId="4" fillId="56" borderId="23" xfId="307" applyFont="1" applyFill="1" applyBorder="1" applyAlignment="1">
      <alignment horizontal="left" vertical="center"/>
      <protection/>
    </xf>
    <xf numFmtId="0" fontId="12" fillId="56" borderId="26" xfId="307" applyFont="1" applyFill="1" applyBorder="1" applyAlignment="1">
      <alignment vertical="center"/>
      <protection/>
    </xf>
    <xf numFmtId="179" fontId="85" fillId="59" borderId="38" xfId="307" applyNumberFormat="1" applyFont="1" applyFill="1" applyBorder="1" applyAlignment="1">
      <alignment horizontal="left" vertical="center"/>
      <protection/>
    </xf>
    <xf numFmtId="205" fontId="85" fillId="58" borderId="42" xfId="307" applyNumberFormat="1" applyFont="1" applyFill="1" applyBorder="1" applyAlignment="1">
      <alignment horizontal="left" vertical="center"/>
      <protection/>
    </xf>
    <xf numFmtId="0" fontId="81" fillId="56" borderId="25" xfId="307" applyFont="1" applyFill="1" applyBorder="1" applyAlignment="1">
      <alignment vertical="center"/>
      <protection/>
    </xf>
    <xf numFmtId="0" fontId="208" fillId="56" borderId="26" xfId="306" applyFont="1" applyFill="1" applyBorder="1" applyAlignment="1">
      <alignment horizontal="center" vertical="center"/>
      <protection/>
    </xf>
    <xf numFmtId="0" fontId="208" fillId="56" borderId="26" xfId="306" applyFont="1" applyFill="1" applyBorder="1">
      <alignment vertical="center"/>
      <protection/>
    </xf>
    <xf numFmtId="205" fontId="85" fillId="58" borderId="38" xfId="306" applyNumberFormat="1" applyFont="1" applyFill="1" applyBorder="1" applyAlignment="1">
      <alignment horizontal="left" vertical="center"/>
      <protection/>
    </xf>
    <xf numFmtId="179" fontId="85" fillId="0" borderId="30" xfId="306" applyNumberFormat="1" applyFont="1" applyBorder="1" applyAlignment="1">
      <alignment horizontal="left" vertical="center"/>
      <protection/>
    </xf>
    <xf numFmtId="0" fontId="86" fillId="56" borderId="0" xfId="307" applyFont="1" applyFill="1" applyAlignment="1">
      <alignment horizontal="left" vertical="center"/>
      <protection/>
    </xf>
    <xf numFmtId="0" fontId="12" fillId="56" borderId="0" xfId="307" applyFont="1" applyFill="1" applyAlignment="1">
      <alignment horizontal="left" vertical="center"/>
      <protection/>
    </xf>
    <xf numFmtId="179" fontId="85" fillId="56" borderId="32" xfId="306" applyNumberFormat="1" applyFont="1" applyFill="1" applyBorder="1" applyAlignment="1">
      <alignment horizontal="left" vertical="center"/>
      <protection/>
    </xf>
    <xf numFmtId="205" fontId="85" fillId="58" borderId="30" xfId="306" applyNumberFormat="1" applyFont="1" applyFill="1" applyBorder="1" applyAlignment="1">
      <alignment horizontal="left" vertical="center"/>
      <protection/>
    </xf>
    <xf numFmtId="179" fontId="85" fillId="58" borderId="30" xfId="306" applyNumberFormat="1" applyFont="1" applyFill="1" applyBorder="1" applyAlignment="1">
      <alignment horizontal="left" vertical="center"/>
      <protection/>
    </xf>
    <xf numFmtId="205" fontId="85" fillId="56" borderId="47" xfId="306" applyNumberFormat="1" applyFont="1" applyFill="1" applyBorder="1" applyAlignment="1">
      <alignment horizontal="left" vertical="center"/>
      <protection/>
    </xf>
    <xf numFmtId="210" fontId="85" fillId="58" borderId="40" xfId="306" applyNumberFormat="1" applyFont="1" applyFill="1" applyBorder="1" applyAlignment="1">
      <alignment horizontal="center" vertical="center" shrinkToFit="1"/>
      <protection/>
    </xf>
    <xf numFmtId="179" fontId="85" fillId="58" borderId="42" xfId="306" applyNumberFormat="1" applyFont="1" applyFill="1" applyBorder="1" applyAlignment="1">
      <alignment horizontal="left" vertical="center"/>
      <protection/>
    </xf>
    <xf numFmtId="179" fontId="85" fillId="58" borderId="43" xfId="306" applyNumberFormat="1" applyFont="1" applyFill="1" applyBorder="1" applyAlignment="1">
      <alignment horizontal="left" vertical="center"/>
      <protection/>
    </xf>
    <xf numFmtId="0" fontId="81" fillId="56" borderId="0" xfId="307" applyFont="1" applyFill="1" applyAlignment="1">
      <alignment vertical="center" shrinkToFit="1"/>
      <protection/>
    </xf>
    <xf numFmtId="0" fontId="194" fillId="60" borderId="0" xfId="0" applyFont="1" applyFill="1" applyAlignment="1">
      <alignment horizontal="center" vertical="center"/>
    </xf>
    <xf numFmtId="0" fontId="194" fillId="60" borderId="0" xfId="0" applyFont="1" applyFill="1" applyAlignment="1">
      <alignment horizontal="left" vertical="center"/>
    </xf>
    <xf numFmtId="0" fontId="194" fillId="60" borderId="0" xfId="0" applyFont="1" applyFill="1" applyAlignment="1">
      <alignment vertical="center"/>
    </xf>
    <xf numFmtId="0" fontId="206" fillId="60" borderId="0" xfId="0" applyFont="1" applyFill="1" applyAlignment="1">
      <alignment vertical="center"/>
    </xf>
    <xf numFmtId="208" fontId="193" fillId="60" borderId="0" xfId="0" applyNumberFormat="1" applyFont="1" applyFill="1" applyAlignment="1">
      <alignment horizontal="center" vertical="center"/>
    </xf>
    <xf numFmtId="49" fontId="209" fillId="0" borderId="0" xfId="0" applyNumberFormat="1" applyFont="1" applyAlignment="1">
      <alignment horizontal="center" vertical="center"/>
    </xf>
    <xf numFmtId="203" fontId="202" fillId="0" borderId="55" xfId="0" applyNumberFormat="1" applyFont="1" applyBorder="1" applyAlignment="1">
      <alignment horizontal="center" vertical="center"/>
    </xf>
    <xf numFmtId="0" fontId="195" fillId="0" borderId="0" xfId="0" applyFont="1" applyAlignment="1">
      <alignment horizontal="center" vertical="center"/>
    </xf>
    <xf numFmtId="206" fontId="202" fillId="61" borderId="67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193" fillId="60" borderId="0" xfId="0" applyFont="1" applyFill="1" applyBorder="1" applyAlignment="1">
      <alignment vertical="center"/>
    </xf>
    <xf numFmtId="0" fontId="206" fillId="60" borderId="0" xfId="0" applyFont="1" applyFill="1" applyBorder="1" applyAlignment="1">
      <alignment vertical="center"/>
    </xf>
    <xf numFmtId="0" fontId="96" fillId="0" borderId="0" xfId="307" applyFont="1" applyAlignment="1">
      <alignment horizontal="left" vertical="center"/>
      <protection/>
    </xf>
    <xf numFmtId="0" fontId="11" fillId="0" borderId="68" xfId="307" applyFont="1" applyBorder="1" applyAlignment="1">
      <alignment horizontal="center" vertical="center"/>
      <protection/>
    </xf>
    <xf numFmtId="0" fontId="61" fillId="0" borderId="0" xfId="307" applyFont="1" applyAlignment="1">
      <alignment vertical="center"/>
      <protection/>
    </xf>
    <xf numFmtId="0" fontId="11" fillId="0" borderId="26" xfId="307" applyFont="1" applyBorder="1" applyAlignment="1">
      <alignment vertical="center"/>
      <protection/>
    </xf>
    <xf numFmtId="0" fontId="11" fillId="0" borderId="26" xfId="307" applyFont="1" applyBorder="1" applyAlignment="1">
      <alignment horizontal="center" vertical="center"/>
      <protection/>
    </xf>
    <xf numFmtId="0" fontId="2" fillId="0" borderId="0" xfId="307" applyFont="1" applyBorder="1" applyAlignment="1">
      <alignment horizontal="right" vertical="center"/>
      <protection/>
    </xf>
    <xf numFmtId="0" fontId="4" fillId="0" borderId="0" xfId="307" applyFont="1" applyBorder="1" applyAlignment="1">
      <alignment vertical="center"/>
      <protection/>
    </xf>
    <xf numFmtId="0" fontId="87" fillId="0" borderId="6" xfId="307" applyFont="1" applyBorder="1" applyAlignment="1">
      <alignment horizontal="center" vertical="center"/>
      <protection/>
    </xf>
    <xf numFmtId="0" fontId="94" fillId="56" borderId="0" xfId="307" applyFont="1" applyFill="1" applyAlignment="1">
      <alignment horizontal="right" vertical="center"/>
      <protection/>
    </xf>
    <xf numFmtId="0" fontId="19" fillId="56" borderId="0" xfId="307" applyFont="1" applyFill="1" applyAlignment="1">
      <alignment horizontal="right" vertical="center"/>
      <protection/>
    </xf>
    <xf numFmtId="0" fontId="81" fillId="56" borderId="0" xfId="307" applyFont="1" applyFill="1" applyAlignment="1">
      <alignment horizontal="center" vertical="center" shrinkToFit="1"/>
      <protection/>
    </xf>
    <xf numFmtId="0" fontId="210" fillId="0" borderId="6" xfId="0" applyFont="1" applyBorder="1" applyAlignment="1">
      <alignment horizontal="center" vertical="center"/>
    </xf>
    <xf numFmtId="0" fontId="89" fillId="0" borderId="6" xfId="307" applyFont="1" applyBorder="1" applyAlignment="1">
      <alignment horizontal="center" vertical="center"/>
      <protection/>
    </xf>
    <xf numFmtId="0" fontId="211" fillId="0" borderId="6" xfId="0" applyFont="1" applyBorder="1" applyAlignment="1">
      <alignment horizontal="center" vertical="center"/>
    </xf>
    <xf numFmtId="0" fontId="212" fillId="0" borderId="6" xfId="0" applyFont="1" applyBorder="1" applyAlignment="1">
      <alignment horizontal="center" vertical="center"/>
    </xf>
    <xf numFmtId="0" fontId="87" fillId="0" borderId="6" xfId="307" applyFont="1" applyBorder="1" applyAlignment="1">
      <alignment horizontal="center" vertical="center"/>
      <protection/>
    </xf>
    <xf numFmtId="0" fontId="4" fillId="0" borderId="0" xfId="307" applyFont="1" applyAlignment="1">
      <alignment horizontal="center" vertical="center"/>
      <protection/>
    </xf>
    <xf numFmtId="0" fontId="85" fillId="58" borderId="29" xfId="306" applyFont="1" applyFill="1" applyBorder="1" applyAlignment="1">
      <alignment horizontal="center" vertical="center" shrinkToFit="1"/>
      <protection/>
    </xf>
    <xf numFmtId="0" fontId="85" fillId="58" borderId="69" xfId="306" applyFont="1" applyFill="1" applyBorder="1" applyAlignment="1">
      <alignment horizontal="center" vertical="center" shrinkToFit="1"/>
      <protection/>
    </xf>
    <xf numFmtId="0" fontId="85" fillId="58" borderId="70" xfId="306" applyFont="1" applyFill="1" applyBorder="1" applyAlignment="1">
      <alignment horizontal="center" vertical="center" shrinkToFit="1"/>
      <protection/>
    </xf>
    <xf numFmtId="176" fontId="85" fillId="58" borderId="29" xfId="306" applyNumberFormat="1" applyFont="1" applyFill="1" applyBorder="1" applyAlignment="1">
      <alignment horizontal="center" vertical="center"/>
      <protection/>
    </xf>
    <xf numFmtId="176" fontId="85" fillId="58" borderId="38" xfId="306" applyNumberFormat="1" applyFont="1" applyFill="1" applyBorder="1" applyAlignment="1">
      <alignment horizontal="center" vertical="center"/>
      <protection/>
    </xf>
    <xf numFmtId="176" fontId="85" fillId="58" borderId="69" xfId="306" applyNumberFormat="1" applyFont="1" applyFill="1" applyBorder="1" applyAlignment="1">
      <alignment horizontal="center" vertical="center"/>
      <protection/>
    </xf>
    <xf numFmtId="176" fontId="85" fillId="58" borderId="30" xfId="306" applyNumberFormat="1" applyFont="1" applyFill="1" applyBorder="1" applyAlignment="1">
      <alignment horizontal="center" vertical="center"/>
      <protection/>
    </xf>
    <xf numFmtId="176" fontId="85" fillId="58" borderId="33" xfId="306" applyNumberFormat="1" applyFont="1" applyFill="1" applyBorder="1" applyAlignment="1">
      <alignment horizontal="center" vertical="center"/>
      <protection/>
    </xf>
    <xf numFmtId="176" fontId="85" fillId="58" borderId="47" xfId="306" applyNumberFormat="1" applyFont="1" applyFill="1" applyBorder="1" applyAlignment="1">
      <alignment horizontal="center" vertical="center"/>
      <protection/>
    </xf>
    <xf numFmtId="176" fontId="85" fillId="58" borderId="34" xfId="306" applyNumberFormat="1" applyFont="1" applyFill="1" applyBorder="1" applyAlignment="1">
      <alignment horizontal="center" vertical="center"/>
      <protection/>
    </xf>
    <xf numFmtId="176" fontId="85" fillId="58" borderId="35" xfId="306" applyNumberFormat="1" applyFont="1" applyFill="1" applyBorder="1" applyAlignment="1">
      <alignment horizontal="center" vertical="center"/>
      <protection/>
    </xf>
    <xf numFmtId="0" fontId="85" fillId="58" borderId="41" xfId="306" applyFont="1" applyFill="1" applyBorder="1" applyAlignment="1">
      <alignment horizontal="center" vertical="center" shrinkToFit="1"/>
      <protection/>
    </xf>
    <xf numFmtId="0" fontId="85" fillId="58" borderId="71" xfId="306" applyFont="1" applyFill="1" applyBorder="1" applyAlignment="1">
      <alignment horizontal="center" vertical="center" shrinkToFit="1"/>
      <protection/>
    </xf>
    <xf numFmtId="0" fontId="85" fillId="58" borderId="72" xfId="306" applyFont="1" applyFill="1" applyBorder="1" applyAlignment="1">
      <alignment horizontal="center" vertical="center" shrinkToFit="1"/>
      <protection/>
    </xf>
    <xf numFmtId="176" fontId="85" fillId="58" borderId="41" xfId="306" applyNumberFormat="1" applyFont="1" applyFill="1" applyBorder="1" applyAlignment="1">
      <alignment horizontal="center" vertical="center"/>
      <protection/>
    </xf>
    <xf numFmtId="176" fontId="85" fillId="58" borderId="42" xfId="306" applyNumberFormat="1" applyFont="1" applyFill="1" applyBorder="1" applyAlignment="1">
      <alignment horizontal="center" vertical="center"/>
      <protection/>
    </xf>
    <xf numFmtId="176" fontId="85" fillId="58" borderId="71" xfId="306" applyNumberFormat="1" applyFont="1" applyFill="1" applyBorder="1" applyAlignment="1">
      <alignment horizontal="center" vertical="center"/>
      <protection/>
    </xf>
    <xf numFmtId="0" fontId="85" fillId="56" borderId="29" xfId="306" applyFont="1" applyFill="1" applyBorder="1" applyAlignment="1">
      <alignment horizontal="center" vertical="center" shrinkToFit="1"/>
      <protection/>
    </xf>
    <xf numFmtId="0" fontId="85" fillId="56" borderId="69" xfId="306" applyFont="1" applyFill="1" applyBorder="1" applyAlignment="1">
      <alignment horizontal="center" vertical="center" shrinkToFit="1"/>
      <protection/>
    </xf>
    <xf numFmtId="0" fontId="85" fillId="56" borderId="70" xfId="306" applyFont="1" applyFill="1" applyBorder="1" applyAlignment="1">
      <alignment horizontal="center" vertical="center" shrinkToFit="1"/>
      <protection/>
    </xf>
    <xf numFmtId="176" fontId="85" fillId="0" borderId="73" xfId="306" applyNumberFormat="1" applyFont="1" applyBorder="1" applyAlignment="1">
      <alignment horizontal="center" vertical="center"/>
      <protection/>
    </xf>
    <xf numFmtId="176" fontId="85" fillId="0" borderId="74" xfId="306" applyNumberFormat="1" applyFont="1" applyBorder="1" applyAlignment="1">
      <alignment horizontal="center" vertical="center"/>
      <protection/>
    </xf>
    <xf numFmtId="176" fontId="85" fillId="0" borderId="73" xfId="307" applyNumberFormat="1" applyFont="1" applyBorder="1" applyAlignment="1">
      <alignment horizontal="center" vertical="center"/>
      <protection/>
    </xf>
    <xf numFmtId="176" fontId="85" fillId="0" borderId="74" xfId="307" applyNumberFormat="1" applyFont="1" applyBorder="1" applyAlignment="1">
      <alignment horizontal="center" vertical="center"/>
      <protection/>
    </xf>
    <xf numFmtId="176" fontId="85" fillId="0" borderId="28" xfId="307" applyNumberFormat="1" applyFont="1" applyBorder="1" applyAlignment="1">
      <alignment horizontal="center" vertical="center"/>
      <protection/>
    </xf>
    <xf numFmtId="176" fontId="85" fillId="0" borderId="33" xfId="306" applyNumberFormat="1" applyFont="1" applyBorder="1" applyAlignment="1">
      <alignment horizontal="center" vertical="center"/>
      <protection/>
    </xf>
    <xf numFmtId="176" fontId="85" fillId="0" borderId="47" xfId="306" applyNumberFormat="1" applyFont="1" applyBorder="1" applyAlignment="1">
      <alignment horizontal="center" vertical="center"/>
      <protection/>
    </xf>
    <xf numFmtId="176" fontId="85" fillId="0" borderId="0" xfId="306" applyNumberFormat="1" applyFont="1" applyAlignment="1">
      <alignment horizontal="center" vertical="center"/>
      <protection/>
    </xf>
    <xf numFmtId="176" fontId="85" fillId="0" borderId="75" xfId="306" applyNumberFormat="1" applyFont="1" applyBorder="1" applyAlignment="1">
      <alignment horizontal="center" vertical="center"/>
      <protection/>
    </xf>
    <xf numFmtId="176" fontId="85" fillId="56" borderId="29" xfId="306" applyNumberFormat="1" applyFont="1" applyFill="1" applyBorder="1" applyAlignment="1">
      <alignment horizontal="center" vertical="center"/>
      <protection/>
    </xf>
    <xf numFmtId="176" fontId="85" fillId="56" borderId="38" xfId="306" applyNumberFormat="1" applyFont="1" applyFill="1" applyBorder="1" applyAlignment="1">
      <alignment horizontal="center" vertical="center"/>
      <protection/>
    </xf>
    <xf numFmtId="176" fontId="85" fillId="0" borderId="29" xfId="306" applyNumberFormat="1" applyFont="1" applyBorder="1" applyAlignment="1">
      <alignment horizontal="center" vertical="center"/>
      <protection/>
    </xf>
    <xf numFmtId="176" fontId="85" fillId="0" borderId="38" xfId="306" applyNumberFormat="1" applyFont="1" applyBorder="1" applyAlignment="1">
      <alignment horizontal="center" vertical="center"/>
      <protection/>
    </xf>
    <xf numFmtId="0" fontId="85" fillId="58" borderId="73" xfId="306" applyFont="1" applyFill="1" applyBorder="1" applyAlignment="1">
      <alignment horizontal="center" vertical="center" shrinkToFit="1"/>
      <protection/>
    </xf>
    <xf numFmtId="0" fontId="85" fillId="58" borderId="23" xfId="306" applyFont="1" applyFill="1" applyBorder="1" applyAlignment="1">
      <alignment horizontal="center" vertical="center" shrinkToFit="1"/>
      <protection/>
    </xf>
    <xf numFmtId="0" fontId="85" fillId="58" borderId="76" xfId="306" applyFont="1" applyFill="1" applyBorder="1" applyAlignment="1">
      <alignment horizontal="center" vertical="center" shrinkToFit="1"/>
      <protection/>
    </xf>
    <xf numFmtId="176" fontId="85" fillId="58" borderId="0" xfId="306" applyNumberFormat="1" applyFont="1" applyFill="1" applyAlignment="1">
      <alignment horizontal="center" vertical="center"/>
      <protection/>
    </xf>
    <xf numFmtId="176" fontId="85" fillId="58" borderId="75" xfId="306" applyNumberFormat="1" applyFont="1" applyFill="1" applyBorder="1" applyAlignment="1">
      <alignment horizontal="center" vertical="center"/>
      <protection/>
    </xf>
    <xf numFmtId="0" fontId="12" fillId="56" borderId="77" xfId="306" applyFont="1" applyFill="1" applyBorder="1" applyAlignment="1">
      <alignment horizontal="center" vertical="center"/>
      <protection/>
    </xf>
    <xf numFmtId="0" fontId="12" fillId="56" borderId="78" xfId="306" applyFont="1" applyFill="1" applyBorder="1" applyAlignment="1">
      <alignment horizontal="center" vertical="center"/>
      <protection/>
    </xf>
    <xf numFmtId="0" fontId="12" fillId="56" borderId="34" xfId="306" applyFont="1" applyFill="1" applyBorder="1" applyAlignment="1">
      <alignment horizontal="center" vertical="center"/>
      <protection/>
    </xf>
    <xf numFmtId="0" fontId="12" fillId="56" borderId="35" xfId="306" applyFont="1" applyFill="1" applyBorder="1" applyAlignment="1">
      <alignment horizontal="center" vertical="center"/>
      <protection/>
    </xf>
    <xf numFmtId="0" fontId="85" fillId="56" borderId="27" xfId="306" applyFont="1" applyFill="1" applyBorder="1" applyAlignment="1">
      <alignment horizontal="center" vertical="center" shrinkToFit="1"/>
      <protection/>
    </xf>
    <xf numFmtId="0" fontId="85" fillId="56" borderId="79" xfId="306" applyFont="1" applyFill="1" applyBorder="1" applyAlignment="1">
      <alignment horizontal="center" vertical="center" shrinkToFit="1"/>
      <protection/>
    </xf>
    <xf numFmtId="0" fontId="85" fillId="56" borderId="80" xfId="306" applyFont="1" applyFill="1" applyBorder="1" applyAlignment="1">
      <alignment horizontal="center" vertical="center" shrinkToFit="1"/>
      <protection/>
    </xf>
    <xf numFmtId="176" fontId="85" fillId="0" borderId="81" xfId="306" applyNumberFormat="1" applyFont="1" applyBorder="1" applyAlignment="1">
      <alignment horizontal="center" vertical="center"/>
      <protection/>
    </xf>
    <xf numFmtId="176" fontId="85" fillId="0" borderId="68" xfId="306" applyNumberFormat="1" applyFont="1" applyBorder="1" applyAlignment="1">
      <alignment horizontal="center" vertical="center"/>
      <protection/>
    </xf>
    <xf numFmtId="176" fontId="85" fillId="0" borderId="81" xfId="307" applyNumberFormat="1" applyFont="1" applyBorder="1" applyAlignment="1">
      <alignment horizontal="center" vertical="center"/>
      <protection/>
    </xf>
    <xf numFmtId="176" fontId="85" fillId="0" borderId="68" xfId="307" applyNumberFormat="1" applyFont="1" applyBorder="1" applyAlignment="1">
      <alignment horizontal="center" vertical="center"/>
      <protection/>
    </xf>
    <xf numFmtId="176" fontId="85" fillId="0" borderId="29" xfId="307" applyNumberFormat="1" applyFont="1" applyBorder="1" applyAlignment="1">
      <alignment horizontal="center" vertical="center"/>
      <protection/>
    </xf>
    <xf numFmtId="176" fontId="85" fillId="0" borderId="30" xfId="307" applyNumberFormat="1" applyFont="1" applyBorder="1" applyAlignment="1">
      <alignment horizontal="center" vertical="center"/>
      <protection/>
    </xf>
    <xf numFmtId="176" fontId="85" fillId="0" borderId="26" xfId="306" applyNumberFormat="1" applyFont="1" applyBorder="1" applyAlignment="1">
      <alignment horizontal="center" vertical="center"/>
      <protection/>
    </xf>
    <xf numFmtId="0" fontId="105" fillId="56" borderId="81" xfId="306" applyFont="1" applyFill="1" applyBorder="1" applyAlignment="1">
      <alignment horizontal="center" vertical="center"/>
      <protection/>
    </xf>
    <xf numFmtId="0" fontId="105" fillId="56" borderId="68" xfId="306" applyFont="1" applyFill="1" applyBorder="1" applyAlignment="1">
      <alignment horizontal="center" vertical="center"/>
      <protection/>
    </xf>
    <xf numFmtId="0" fontId="105" fillId="56" borderId="26" xfId="306" applyFont="1" applyFill="1" applyBorder="1" applyAlignment="1">
      <alignment horizontal="center" vertical="center"/>
      <protection/>
    </xf>
    <xf numFmtId="0" fontId="105" fillId="56" borderId="82" xfId="306" applyFont="1" applyFill="1" applyBorder="1" applyAlignment="1">
      <alignment horizontal="center" vertical="center"/>
      <protection/>
    </xf>
    <xf numFmtId="0" fontId="105" fillId="56" borderId="26" xfId="306" applyFont="1" applyFill="1" applyBorder="1" applyAlignment="1">
      <alignment horizontal="center" vertical="center" shrinkToFit="1"/>
      <protection/>
    </xf>
    <xf numFmtId="0" fontId="105" fillId="56" borderId="68" xfId="306" applyFont="1" applyFill="1" applyBorder="1" applyAlignment="1">
      <alignment horizontal="center" vertical="center" shrinkToFit="1"/>
      <protection/>
    </xf>
    <xf numFmtId="176" fontId="85" fillId="0" borderId="83" xfId="306" applyNumberFormat="1" applyFont="1" applyBorder="1" applyAlignment="1">
      <alignment horizontal="center" vertical="center"/>
      <protection/>
    </xf>
    <xf numFmtId="176" fontId="85" fillId="0" borderId="84" xfId="306" applyNumberFormat="1" applyFont="1" applyBorder="1" applyAlignment="1">
      <alignment horizontal="center" vertical="center"/>
      <protection/>
    </xf>
    <xf numFmtId="176" fontId="85" fillId="58" borderId="29" xfId="307" applyNumberFormat="1" applyFont="1" applyFill="1" applyBorder="1" applyAlignment="1">
      <alignment horizontal="center" vertical="center"/>
      <protection/>
    </xf>
    <xf numFmtId="176" fontId="85" fillId="58" borderId="30" xfId="307" applyNumberFormat="1" applyFont="1" applyFill="1" applyBorder="1" applyAlignment="1">
      <alignment horizontal="center" vertical="center"/>
      <protection/>
    </xf>
    <xf numFmtId="0" fontId="12" fillId="56" borderId="77" xfId="307" applyFont="1" applyFill="1" applyBorder="1" applyAlignment="1">
      <alignment horizontal="center" vertical="center"/>
      <protection/>
    </xf>
    <xf numFmtId="0" fontId="12" fillId="56" borderId="34" xfId="307" applyFont="1" applyFill="1" applyBorder="1" applyAlignment="1">
      <alignment horizontal="center" vertical="center"/>
      <protection/>
    </xf>
    <xf numFmtId="0" fontId="12" fillId="56" borderId="35" xfId="307" applyFont="1" applyFill="1" applyBorder="1" applyAlignment="1">
      <alignment horizontal="center" vertical="center"/>
      <protection/>
    </xf>
    <xf numFmtId="0" fontId="12" fillId="56" borderId="78" xfId="307" applyFont="1" applyFill="1" applyBorder="1" applyAlignment="1">
      <alignment horizontal="center" vertical="center"/>
      <protection/>
    </xf>
    <xf numFmtId="0" fontId="12" fillId="56" borderId="85" xfId="307" applyFont="1" applyFill="1" applyBorder="1" applyAlignment="1">
      <alignment horizontal="center" vertical="center"/>
      <protection/>
    </xf>
    <xf numFmtId="0" fontId="12" fillId="56" borderId="81" xfId="307" applyFont="1" applyFill="1" applyBorder="1" applyAlignment="1">
      <alignment horizontal="center" vertical="center"/>
      <protection/>
    </xf>
    <xf numFmtId="0" fontId="12" fillId="56" borderId="26" xfId="307" applyFont="1" applyFill="1" applyBorder="1" applyAlignment="1">
      <alignment horizontal="center" vertical="center"/>
      <protection/>
    </xf>
    <xf numFmtId="0" fontId="84" fillId="56" borderId="81" xfId="307" applyFont="1" applyFill="1" applyBorder="1" applyAlignment="1">
      <alignment horizontal="center" vertical="center"/>
      <protection/>
    </xf>
    <xf numFmtId="0" fontId="84" fillId="56" borderId="68" xfId="307" applyFont="1" applyFill="1" applyBorder="1" applyAlignment="1">
      <alignment horizontal="center" vertical="center"/>
      <protection/>
    </xf>
    <xf numFmtId="0" fontId="84" fillId="56" borderId="82" xfId="307" applyFont="1" applyFill="1" applyBorder="1" applyAlignment="1">
      <alignment horizontal="center" vertical="center"/>
      <protection/>
    </xf>
    <xf numFmtId="0" fontId="84" fillId="56" borderId="83" xfId="307" applyFont="1" applyFill="1" applyBorder="1" applyAlignment="1">
      <alignment horizontal="center" vertical="center" wrapText="1"/>
      <protection/>
    </xf>
    <xf numFmtId="176" fontId="85" fillId="0" borderId="38" xfId="307" applyNumberFormat="1" applyFont="1" applyBorder="1" applyAlignment="1">
      <alignment horizontal="center" vertical="center"/>
      <protection/>
    </xf>
    <xf numFmtId="0" fontId="2" fillId="56" borderId="0" xfId="307" applyFont="1" applyFill="1" applyAlignment="1">
      <alignment horizontal="center" vertical="center"/>
      <protection/>
    </xf>
    <xf numFmtId="14" fontId="2" fillId="56" borderId="0" xfId="307" applyNumberFormat="1" applyFont="1" applyFill="1" applyAlignment="1">
      <alignment horizontal="left" vertical="center"/>
      <protection/>
    </xf>
    <xf numFmtId="0" fontId="2" fillId="56" borderId="23" xfId="307" applyFont="1" applyFill="1" applyBorder="1" applyAlignment="1">
      <alignment horizontal="right" vertical="center"/>
      <protection/>
    </xf>
    <xf numFmtId="14" fontId="2" fillId="56" borderId="23" xfId="307" applyNumberFormat="1" applyFont="1" applyFill="1" applyBorder="1" applyAlignment="1">
      <alignment horizontal="left" vertical="center"/>
      <protection/>
    </xf>
    <xf numFmtId="0" fontId="83" fillId="0" borderId="86" xfId="307" applyFont="1" applyBorder="1" applyAlignment="1">
      <alignment horizontal="center" vertical="center" shrinkToFit="1"/>
      <protection/>
    </xf>
    <xf numFmtId="0" fontId="83" fillId="0" borderId="87" xfId="307" applyFont="1" applyBorder="1" applyAlignment="1">
      <alignment horizontal="center" vertical="center" shrinkToFit="1"/>
      <protection/>
    </xf>
    <xf numFmtId="176" fontId="85" fillId="0" borderId="27" xfId="307" applyNumberFormat="1" applyFont="1" applyBorder="1" applyAlignment="1">
      <alignment horizontal="center" vertical="center"/>
      <protection/>
    </xf>
    <xf numFmtId="176" fontId="85" fillId="0" borderId="88" xfId="307" applyNumberFormat="1" applyFont="1" applyBorder="1" applyAlignment="1">
      <alignment horizontal="center" vertical="center"/>
      <protection/>
    </xf>
    <xf numFmtId="176" fontId="85" fillId="58" borderId="38" xfId="307" applyNumberFormat="1" applyFont="1" applyFill="1" applyBorder="1" applyAlignment="1">
      <alignment horizontal="center" vertical="center"/>
      <protection/>
    </xf>
    <xf numFmtId="0" fontId="83" fillId="0" borderId="81" xfId="307" applyFont="1" applyBorder="1" applyAlignment="1">
      <alignment horizontal="center" vertical="center"/>
      <protection/>
    </xf>
    <xf numFmtId="0" fontId="83" fillId="0" borderId="68" xfId="307" applyFont="1" applyBorder="1" applyAlignment="1">
      <alignment horizontal="center" vertical="center"/>
      <protection/>
    </xf>
    <xf numFmtId="0" fontId="208" fillId="56" borderId="81" xfId="306" applyFont="1" applyFill="1" applyBorder="1" applyAlignment="1">
      <alignment horizontal="center" vertical="center"/>
      <protection/>
    </xf>
    <xf numFmtId="0" fontId="208" fillId="56" borderId="26" xfId="306" applyFont="1" applyFill="1" applyBorder="1" applyAlignment="1">
      <alignment horizontal="center" vertical="center"/>
      <protection/>
    </xf>
    <xf numFmtId="0" fontId="92" fillId="56" borderId="0" xfId="307" applyFont="1" applyFill="1" applyAlignment="1">
      <alignment horizontal="left" vertical="center"/>
      <protection/>
    </xf>
    <xf numFmtId="0" fontId="92" fillId="56" borderId="0" xfId="307" applyFont="1" applyFill="1" applyAlignment="1">
      <alignment horizontal="left" vertical="center"/>
      <protection/>
    </xf>
    <xf numFmtId="176" fontId="85" fillId="58" borderId="31" xfId="306" applyNumberFormat="1" applyFont="1" applyFill="1" applyBorder="1" applyAlignment="1">
      <alignment horizontal="center" vertical="center"/>
      <protection/>
    </xf>
    <xf numFmtId="176" fontId="85" fillId="56" borderId="89" xfId="307" applyNumberFormat="1" applyFont="1" applyFill="1" applyBorder="1" applyAlignment="1">
      <alignment horizontal="center" vertical="center"/>
      <protection/>
    </xf>
    <xf numFmtId="176" fontId="85" fillId="56" borderId="69" xfId="307" applyNumberFormat="1" applyFont="1" applyFill="1" applyBorder="1" applyAlignment="1">
      <alignment horizontal="center" vertical="center"/>
      <protection/>
    </xf>
    <xf numFmtId="176" fontId="85" fillId="56" borderId="29" xfId="307" applyNumberFormat="1" applyFont="1" applyFill="1" applyBorder="1" applyAlignment="1">
      <alignment horizontal="center" vertical="center"/>
      <protection/>
    </xf>
    <xf numFmtId="176" fontId="85" fillId="56" borderId="38" xfId="307" applyNumberFormat="1" applyFont="1" applyFill="1" applyBorder="1" applyAlignment="1">
      <alignment horizontal="center" vertical="center"/>
      <protection/>
    </xf>
    <xf numFmtId="176" fontId="85" fillId="58" borderId="89" xfId="307" applyNumberFormat="1" applyFont="1" applyFill="1" applyBorder="1" applyAlignment="1">
      <alignment horizontal="center" vertical="center"/>
      <protection/>
    </xf>
    <xf numFmtId="176" fontId="85" fillId="58" borderId="90" xfId="307" applyNumberFormat="1" applyFont="1" applyFill="1" applyBorder="1" applyAlignment="1">
      <alignment horizontal="center" vertical="center"/>
      <protection/>
    </xf>
    <xf numFmtId="176" fontId="85" fillId="58" borderId="71" xfId="307" applyNumberFormat="1" applyFont="1" applyFill="1" applyBorder="1" applyAlignment="1">
      <alignment horizontal="center" vertical="center"/>
      <protection/>
    </xf>
    <xf numFmtId="176" fontId="85" fillId="58" borderId="41" xfId="307" applyNumberFormat="1" applyFont="1" applyFill="1" applyBorder="1" applyAlignment="1">
      <alignment horizontal="center" vertical="center"/>
      <protection/>
    </xf>
    <xf numFmtId="176" fontId="85" fillId="58" borderId="42" xfId="307" applyNumberFormat="1" applyFont="1" applyFill="1" applyBorder="1" applyAlignment="1">
      <alignment horizontal="center" vertical="center"/>
      <protection/>
    </xf>
    <xf numFmtId="0" fontId="85" fillId="56" borderId="73" xfId="306" applyFont="1" applyFill="1" applyBorder="1" applyAlignment="1">
      <alignment horizontal="center" vertical="center" shrinkToFit="1"/>
      <protection/>
    </xf>
    <xf numFmtId="0" fontId="85" fillId="56" borderId="23" xfId="306" applyFont="1" applyFill="1" applyBorder="1" applyAlignment="1">
      <alignment horizontal="center" vertical="center" shrinkToFit="1"/>
      <protection/>
    </xf>
    <xf numFmtId="0" fontId="85" fillId="56" borderId="76" xfId="306" applyFont="1" applyFill="1" applyBorder="1" applyAlignment="1">
      <alignment horizontal="center" vertical="center" shrinkToFit="1"/>
      <protection/>
    </xf>
    <xf numFmtId="0" fontId="212" fillId="56" borderId="29" xfId="307" applyFont="1" applyFill="1" applyBorder="1" applyAlignment="1">
      <alignment horizontal="center" vertical="center"/>
      <protection/>
    </xf>
    <xf numFmtId="0" fontId="212" fillId="56" borderId="69" xfId="307" applyFont="1" applyFill="1" applyBorder="1" applyAlignment="1">
      <alignment horizontal="center" vertical="center"/>
      <protection/>
    </xf>
    <xf numFmtId="0" fontId="212" fillId="56" borderId="70" xfId="307" applyFont="1" applyFill="1" applyBorder="1" applyAlignment="1">
      <alignment horizontal="center" vertical="center"/>
      <protection/>
    </xf>
    <xf numFmtId="0" fontId="212" fillId="58" borderId="31" xfId="307" applyFont="1" applyFill="1" applyBorder="1" applyAlignment="1">
      <alignment horizontal="center" vertical="center"/>
      <protection/>
    </xf>
    <xf numFmtId="0" fontId="212" fillId="58" borderId="33" xfId="307" applyFont="1" applyFill="1" applyBorder="1" applyAlignment="1">
      <alignment horizontal="center" vertical="center"/>
      <protection/>
    </xf>
    <xf numFmtId="0" fontId="212" fillId="58" borderId="91" xfId="307" applyFont="1" applyFill="1" applyBorder="1" applyAlignment="1">
      <alignment horizontal="center" vertical="center"/>
      <protection/>
    </xf>
    <xf numFmtId="176" fontId="85" fillId="58" borderId="69" xfId="307" applyNumberFormat="1" applyFont="1" applyFill="1" applyBorder="1" applyAlignment="1">
      <alignment horizontal="center" vertical="center"/>
      <protection/>
    </xf>
    <xf numFmtId="0" fontId="85" fillId="56" borderId="29" xfId="307" applyFont="1" applyFill="1" applyBorder="1" applyAlignment="1">
      <alignment horizontal="center" vertical="center"/>
      <protection/>
    </xf>
    <xf numFmtId="0" fontId="85" fillId="56" borderId="69" xfId="307" applyFont="1" applyFill="1" applyBorder="1" applyAlignment="1">
      <alignment horizontal="center" vertical="center"/>
      <protection/>
    </xf>
    <xf numFmtId="0" fontId="85" fillId="56" borderId="70" xfId="307" applyFont="1" applyFill="1" applyBorder="1" applyAlignment="1">
      <alignment horizontal="center" vertical="center"/>
      <protection/>
    </xf>
    <xf numFmtId="176" fontId="85" fillId="56" borderId="31" xfId="307" applyNumberFormat="1" applyFont="1" applyFill="1" applyBorder="1" applyAlignment="1">
      <alignment horizontal="center" vertical="center"/>
      <protection/>
    </xf>
    <xf numFmtId="176" fontId="85" fillId="56" borderId="47" xfId="307" applyNumberFormat="1" applyFont="1" applyFill="1" applyBorder="1" applyAlignment="1">
      <alignment horizontal="center" vertical="center"/>
      <protection/>
    </xf>
    <xf numFmtId="176" fontId="85" fillId="0" borderId="23" xfId="306" applyNumberFormat="1" applyFont="1" applyBorder="1" applyAlignment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7" borderId="29" xfId="0" applyFont="1" applyFill="1" applyBorder="1" applyAlignment="1" applyProtection="1">
      <alignment horizontal="center" vertical="center"/>
      <protection locked="0"/>
    </xf>
    <xf numFmtId="0" fontId="4" fillId="7" borderId="69" xfId="0" applyFont="1" applyFill="1" applyBorder="1" applyAlignment="1" applyProtection="1">
      <alignment horizontal="center" vertical="center"/>
      <protection locked="0"/>
    </xf>
    <xf numFmtId="0" fontId="4" fillId="7" borderId="70" xfId="0" applyFont="1" applyFill="1" applyBorder="1" applyAlignment="1" applyProtection="1">
      <alignment horizontal="center" vertical="center"/>
      <protection locked="0"/>
    </xf>
    <xf numFmtId="182" fontId="4" fillId="7" borderId="36" xfId="0" applyNumberFormat="1" applyFont="1" applyFill="1" applyBorder="1" applyAlignment="1" applyProtection="1">
      <alignment horizontal="center" vertical="center"/>
      <protection locked="0"/>
    </xf>
    <xf numFmtId="182" fontId="4" fillId="7" borderId="38" xfId="0" applyNumberFormat="1" applyFont="1" applyFill="1" applyBorder="1" applyAlignment="1" applyProtection="1">
      <alignment horizontal="center" vertical="center"/>
      <protection locked="0"/>
    </xf>
    <xf numFmtId="176" fontId="4" fillId="7" borderId="89" xfId="0" applyNumberFormat="1" applyFont="1" applyFill="1" applyBorder="1" applyAlignment="1" applyProtection="1">
      <alignment horizontal="center" vertical="center"/>
      <protection locked="0"/>
    </xf>
    <xf numFmtId="176" fontId="4" fillId="7" borderId="38" xfId="0" applyNumberFormat="1" applyFont="1" applyFill="1" applyBorder="1" applyAlignment="1" applyProtection="1">
      <alignment horizontal="center" vertical="center"/>
      <protection locked="0"/>
    </xf>
    <xf numFmtId="176" fontId="4" fillId="7" borderId="29" xfId="0" applyNumberFormat="1" applyFont="1" applyFill="1" applyBorder="1" applyAlignment="1" applyProtection="1">
      <alignment horizontal="center" vertical="center"/>
      <protection locked="0"/>
    </xf>
    <xf numFmtId="0" fontId="4" fillId="55" borderId="41" xfId="0" applyFont="1" applyFill="1" applyBorder="1" applyAlignment="1" applyProtection="1">
      <alignment horizontal="center" vertical="center"/>
      <protection locked="0"/>
    </xf>
    <xf numFmtId="0" fontId="4" fillId="55" borderId="71" xfId="0" applyFont="1" applyFill="1" applyBorder="1" applyAlignment="1" applyProtection="1">
      <alignment horizontal="center" vertical="center"/>
      <protection locked="0"/>
    </xf>
    <xf numFmtId="0" fontId="4" fillId="55" borderId="72" xfId="0" applyFont="1" applyFill="1" applyBorder="1" applyAlignment="1" applyProtection="1">
      <alignment horizontal="center" vertical="center"/>
      <protection locked="0"/>
    </xf>
    <xf numFmtId="49" fontId="4" fillId="55" borderId="40" xfId="0" applyNumberFormat="1" applyFont="1" applyFill="1" applyBorder="1" applyAlignment="1" applyProtection="1">
      <alignment horizontal="center" vertical="center"/>
      <protection locked="0"/>
    </xf>
    <xf numFmtId="49" fontId="4" fillId="55" borderId="42" xfId="0" applyNumberFormat="1" applyFont="1" applyFill="1" applyBorder="1" applyAlignment="1" applyProtection="1">
      <alignment horizontal="center" vertical="center"/>
      <protection locked="0"/>
    </xf>
    <xf numFmtId="176" fontId="4" fillId="0" borderId="90" xfId="0" applyNumberFormat="1" applyFont="1" applyBorder="1" applyAlignment="1" applyProtection="1">
      <alignment horizontal="center" vertical="center"/>
      <protection locked="0"/>
    </xf>
    <xf numFmtId="176" fontId="4" fillId="0" borderId="42" xfId="0" applyNumberFormat="1" applyFont="1" applyBorder="1" applyAlignment="1" applyProtection="1">
      <alignment horizontal="center" vertical="center"/>
      <protection locked="0"/>
    </xf>
    <xf numFmtId="176" fontId="4" fillId="0" borderId="41" xfId="0" applyNumberFormat="1" applyFont="1" applyBorder="1" applyAlignment="1" applyProtection="1">
      <alignment horizontal="center" vertical="center"/>
      <protection locked="0"/>
    </xf>
    <xf numFmtId="0" fontId="4" fillId="55" borderId="29" xfId="0" applyFont="1" applyFill="1" applyBorder="1" applyAlignment="1" applyProtection="1">
      <alignment horizontal="center" vertical="center"/>
      <protection locked="0"/>
    </xf>
    <xf numFmtId="0" fontId="4" fillId="55" borderId="69" xfId="0" applyFont="1" applyFill="1" applyBorder="1" applyAlignment="1" applyProtection="1">
      <alignment horizontal="center" vertical="center"/>
      <protection locked="0"/>
    </xf>
    <xf numFmtId="0" fontId="4" fillId="55" borderId="70" xfId="0" applyFont="1" applyFill="1" applyBorder="1" applyAlignment="1" applyProtection="1">
      <alignment horizontal="center" vertical="center"/>
      <protection locked="0"/>
    </xf>
    <xf numFmtId="183" fontId="4" fillId="55" borderId="36" xfId="0" applyNumberFormat="1" applyFont="1" applyFill="1" applyBorder="1" applyAlignment="1" applyProtection="1">
      <alignment horizontal="center" vertical="center"/>
      <protection locked="0"/>
    </xf>
    <xf numFmtId="183" fontId="4" fillId="55" borderId="38" xfId="0" applyNumberFormat="1" applyFont="1" applyFill="1" applyBorder="1" applyAlignment="1" applyProtection="1">
      <alignment horizontal="center" vertical="center"/>
      <protection locked="0"/>
    </xf>
    <xf numFmtId="176" fontId="4" fillId="0" borderId="89" xfId="0" applyNumberFormat="1" applyFont="1" applyBorder="1" applyAlignment="1" applyProtection="1">
      <alignment horizontal="center" vertical="center"/>
      <protection locked="0"/>
    </xf>
    <xf numFmtId="176" fontId="4" fillId="0" borderId="38" xfId="0" applyNumberFormat="1" applyFont="1" applyBorder="1" applyAlignment="1" applyProtection="1">
      <alignment horizontal="center" vertical="center"/>
      <protection locked="0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0" fontId="4" fillId="55" borderId="27" xfId="0" applyFont="1" applyFill="1" applyBorder="1" applyAlignment="1" applyProtection="1">
      <alignment horizontal="center" vertical="center"/>
      <protection locked="0"/>
    </xf>
    <xf numFmtId="0" fontId="4" fillId="55" borderId="79" xfId="0" applyFont="1" applyFill="1" applyBorder="1" applyAlignment="1" applyProtection="1">
      <alignment horizontal="center" vertical="center"/>
      <protection locked="0"/>
    </xf>
    <xf numFmtId="0" fontId="4" fillId="55" borderId="80" xfId="0" applyFont="1" applyFill="1" applyBorder="1" applyAlignment="1" applyProtection="1">
      <alignment horizontal="center" vertical="center"/>
      <protection locked="0"/>
    </xf>
    <xf numFmtId="182" fontId="4" fillId="0" borderId="92" xfId="0" applyNumberFormat="1" applyFont="1" applyBorder="1" applyAlignment="1" applyProtection="1">
      <alignment horizontal="center" vertical="center"/>
      <protection locked="0"/>
    </xf>
    <xf numFmtId="182" fontId="4" fillId="0" borderId="88" xfId="0" applyNumberFormat="1" applyFont="1" applyBorder="1" applyAlignment="1" applyProtection="1">
      <alignment horizontal="center" vertical="center"/>
      <protection locked="0"/>
    </xf>
    <xf numFmtId="176" fontId="4" fillId="0" borderId="93" xfId="0" applyNumberFormat="1" applyFont="1" applyBorder="1" applyAlignment="1" applyProtection="1">
      <alignment horizontal="center" vertical="center"/>
      <protection locked="0"/>
    </xf>
    <xf numFmtId="176" fontId="4" fillId="0" borderId="88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83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center" vertical="center"/>
      <protection locked="0"/>
    </xf>
    <xf numFmtId="0" fontId="4" fillId="0" borderId="77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17" fillId="0" borderId="77" xfId="0" applyFont="1" applyBorder="1" applyAlignment="1" applyProtection="1">
      <alignment horizontal="center" vertical="center"/>
      <protection locked="0"/>
    </xf>
    <xf numFmtId="0" fontId="17" fillId="0" borderId="78" xfId="0" applyFont="1" applyBorder="1" applyAlignment="1" applyProtection="1">
      <alignment horizontal="center" vertical="center"/>
      <protection locked="0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82" xfId="0" applyFont="1" applyBorder="1" applyAlignment="1" applyProtection="1">
      <alignment horizontal="center" vertical="center"/>
      <protection locked="0"/>
    </xf>
    <xf numFmtId="176" fontId="4" fillId="7" borderId="41" xfId="0" applyNumberFormat="1" applyFont="1" applyFill="1" applyBorder="1" applyAlignment="1" applyProtection="1">
      <alignment horizontal="center" vertical="center"/>
      <protection locked="0"/>
    </xf>
    <xf numFmtId="176" fontId="4" fillId="7" borderId="43" xfId="0" applyNumberFormat="1" applyFont="1" applyFill="1" applyBorder="1" applyAlignment="1" applyProtection="1">
      <alignment horizontal="center" vertical="center"/>
      <protection locked="0"/>
    </xf>
    <xf numFmtId="176" fontId="4" fillId="7" borderId="90" xfId="0" applyNumberFormat="1" applyFont="1" applyFill="1" applyBorder="1" applyAlignment="1" applyProtection="1">
      <alignment horizontal="center" vertical="center"/>
      <protection locked="0"/>
    </xf>
    <xf numFmtId="176" fontId="4" fillId="7" borderId="42" xfId="0" applyNumberFormat="1" applyFont="1" applyFill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181" fontId="4" fillId="0" borderId="36" xfId="0" applyNumberFormat="1" applyFont="1" applyBorder="1" applyAlignment="1" applyProtection="1" quotePrefix="1">
      <alignment horizontal="center" vertical="center"/>
      <protection locked="0"/>
    </xf>
    <xf numFmtId="181" fontId="4" fillId="0" borderId="38" xfId="0" applyNumberFormat="1" applyFont="1" applyBorder="1" applyAlignment="1" applyProtection="1" quotePrefix="1">
      <alignment horizontal="center" vertical="center"/>
      <protection locked="0"/>
    </xf>
    <xf numFmtId="0" fontId="4" fillId="7" borderId="41" xfId="0" applyFont="1" applyFill="1" applyBorder="1" applyAlignment="1" applyProtection="1">
      <alignment horizontal="center" vertical="center"/>
      <protection locked="0"/>
    </xf>
    <xf numFmtId="0" fontId="4" fillId="7" borderId="71" xfId="0" applyFont="1" applyFill="1" applyBorder="1" applyAlignment="1" applyProtection="1">
      <alignment horizontal="center" vertical="center"/>
      <protection locked="0"/>
    </xf>
    <xf numFmtId="0" fontId="4" fillId="7" borderId="72" xfId="0" applyFont="1" applyFill="1" applyBorder="1" applyAlignment="1" applyProtection="1">
      <alignment horizontal="center" vertical="center"/>
      <protection locked="0"/>
    </xf>
    <xf numFmtId="181" fontId="4" fillId="7" borderId="40" xfId="0" applyNumberFormat="1" applyFont="1" applyFill="1" applyBorder="1" applyAlignment="1" applyProtection="1">
      <alignment horizontal="center" vertical="center"/>
      <protection locked="0"/>
    </xf>
    <xf numFmtId="181" fontId="4" fillId="7" borderId="42" xfId="0" applyNumberFormat="1" applyFont="1" applyFill="1" applyBorder="1" applyAlignment="1" applyProtection="1">
      <alignment horizontal="center"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176" fontId="4" fillId="7" borderId="30" xfId="0" applyNumberFormat="1" applyFont="1" applyFill="1" applyBorder="1" applyAlignment="1" applyProtection="1">
      <alignment horizontal="center" vertical="center"/>
      <protection locked="0"/>
    </xf>
    <xf numFmtId="181" fontId="4" fillId="7" borderId="36" xfId="0" applyNumberFormat="1" applyFont="1" applyFill="1" applyBorder="1" applyAlignment="1" applyProtection="1" quotePrefix="1">
      <alignment horizontal="center" vertical="center"/>
      <protection locked="0"/>
    </xf>
    <xf numFmtId="181" fontId="4" fillId="7" borderId="38" xfId="0" applyNumberFormat="1" applyFont="1" applyFill="1" applyBorder="1" applyAlignment="1" applyProtection="1" quotePrefix="1">
      <alignment horizontal="center" vertical="center"/>
      <protection locked="0"/>
    </xf>
    <xf numFmtId="181" fontId="4" fillId="0" borderId="36" xfId="0" applyNumberFormat="1" applyFont="1" applyBorder="1" applyAlignment="1" applyProtection="1">
      <alignment horizontal="center" vertical="center"/>
      <protection locked="0"/>
    </xf>
    <xf numFmtId="181" fontId="4" fillId="0" borderId="38" xfId="0" applyNumberFormat="1" applyFont="1" applyBorder="1" applyAlignment="1" applyProtection="1">
      <alignment horizontal="center" vertical="center"/>
      <protection locked="0"/>
    </xf>
    <xf numFmtId="181" fontId="4" fillId="7" borderId="36" xfId="0" applyNumberFormat="1" applyFont="1" applyFill="1" applyBorder="1" applyAlignment="1" applyProtection="1">
      <alignment horizontal="center" vertical="center"/>
      <protection locked="0"/>
    </xf>
    <xf numFmtId="181" fontId="4" fillId="7" borderId="38" xfId="0" applyNumberFormat="1" applyFont="1" applyFill="1" applyBorder="1" applyAlignment="1" applyProtection="1">
      <alignment horizontal="center" vertical="center"/>
      <protection locked="0"/>
    </xf>
    <xf numFmtId="176" fontId="4" fillId="0" borderId="94" xfId="0" applyNumberFormat="1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 applyProtection="1">
      <alignment horizontal="center" vertical="center"/>
      <protection locked="0"/>
    </xf>
    <xf numFmtId="181" fontId="4" fillId="0" borderId="92" xfId="0" applyNumberFormat="1" applyFont="1" applyBorder="1" applyAlignment="1" applyProtection="1">
      <alignment horizontal="center" vertical="center"/>
      <protection locked="0"/>
    </xf>
    <xf numFmtId="181" fontId="4" fillId="0" borderId="88" xfId="0" applyNumberFormat="1" applyFont="1" applyBorder="1" applyAlignment="1" applyProtection="1">
      <alignment horizontal="center" vertical="center"/>
      <protection locked="0"/>
    </xf>
    <xf numFmtId="0" fontId="4" fillId="55" borderId="40" xfId="0" applyFont="1" applyFill="1" applyBorder="1" applyAlignment="1" applyProtection="1">
      <alignment horizontal="center" vertical="center"/>
      <protection locked="0"/>
    </xf>
    <xf numFmtId="0" fontId="4" fillId="55" borderId="42" xfId="0" applyFont="1" applyFill="1" applyBorder="1" applyAlignment="1" applyProtection="1">
      <alignment horizontal="center" vertical="center"/>
      <protection locked="0"/>
    </xf>
    <xf numFmtId="176" fontId="4" fillId="0" borderId="43" xfId="0" applyNumberFormat="1" applyFont="1" applyBorder="1" applyAlignment="1" applyProtection="1">
      <alignment horizontal="center" vertical="center"/>
      <protection locked="0"/>
    </xf>
    <xf numFmtId="0" fontId="4" fillId="7" borderId="36" xfId="0" applyFont="1" applyFill="1" applyBorder="1" applyAlignment="1" applyProtection="1">
      <alignment horizontal="center" vertical="center"/>
      <protection locked="0"/>
    </xf>
    <xf numFmtId="0" fontId="4" fillId="7" borderId="38" xfId="0" applyFont="1" applyFill="1" applyBorder="1" applyAlignment="1" applyProtection="1">
      <alignment horizontal="center" vertical="center"/>
      <protection locked="0"/>
    </xf>
    <xf numFmtId="0" fontId="4" fillId="55" borderId="36" xfId="0" applyFont="1" applyFill="1" applyBorder="1" applyAlignment="1" applyProtection="1">
      <alignment horizontal="center" vertical="center"/>
      <protection locked="0"/>
    </xf>
    <xf numFmtId="0" fontId="4" fillId="55" borderId="38" xfId="0" applyFont="1" applyFill="1" applyBorder="1" applyAlignment="1" applyProtection="1">
      <alignment horizontal="center" vertical="center"/>
      <protection locked="0"/>
    </xf>
    <xf numFmtId="0" fontId="4" fillId="55" borderId="92" xfId="0" applyFont="1" applyFill="1" applyBorder="1" applyAlignment="1" applyProtection="1">
      <alignment horizontal="center" vertical="center"/>
      <protection locked="0"/>
    </xf>
    <xf numFmtId="0" fontId="4" fillId="55" borderId="88" xfId="0" applyFont="1" applyFill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right" vertical="center" wrapText="1"/>
      <protection locked="0"/>
    </xf>
    <xf numFmtId="208" fontId="202" fillId="0" borderId="95" xfId="0" applyNumberFormat="1" applyFont="1" applyBorder="1" applyAlignment="1">
      <alignment horizontal="center" vertical="center"/>
    </xf>
    <xf numFmtId="208" fontId="202" fillId="0" borderId="96" xfId="0" applyNumberFormat="1" applyFont="1" applyBorder="1" applyAlignment="1">
      <alignment horizontal="center" vertical="center"/>
    </xf>
    <xf numFmtId="208" fontId="202" fillId="0" borderId="97" xfId="0" applyNumberFormat="1" applyFont="1" applyBorder="1" applyAlignment="1">
      <alignment horizontal="center" vertical="center"/>
    </xf>
    <xf numFmtId="208" fontId="202" fillId="0" borderId="75" xfId="0" applyNumberFormat="1" applyFont="1" applyBorder="1" applyAlignment="1">
      <alignment horizontal="center" vertical="center"/>
    </xf>
    <xf numFmtId="208" fontId="204" fillId="61" borderId="95" xfId="0" applyNumberFormat="1" applyFont="1" applyFill="1" applyBorder="1" applyAlignment="1">
      <alignment horizontal="center" vertical="center"/>
    </xf>
    <xf numFmtId="208" fontId="204" fillId="61" borderId="96" xfId="0" applyNumberFormat="1" applyFont="1" applyFill="1" applyBorder="1" applyAlignment="1">
      <alignment horizontal="center" vertical="center"/>
    </xf>
    <xf numFmtId="208" fontId="204" fillId="61" borderId="97" xfId="0" applyNumberFormat="1" applyFont="1" applyFill="1" applyBorder="1" applyAlignment="1">
      <alignment horizontal="center" vertical="center"/>
    </xf>
    <xf numFmtId="208" fontId="204" fillId="61" borderId="75" xfId="0" applyNumberFormat="1" applyFont="1" applyFill="1" applyBorder="1" applyAlignment="1">
      <alignment horizontal="center" vertical="center"/>
    </xf>
    <xf numFmtId="208" fontId="202" fillId="61" borderId="95" xfId="0" applyNumberFormat="1" applyFont="1" applyFill="1" applyBorder="1" applyAlignment="1">
      <alignment horizontal="center" vertical="center"/>
    </xf>
    <xf numFmtId="208" fontId="202" fillId="61" borderId="96" xfId="0" applyNumberFormat="1" applyFont="1" applyFill="1" applyBorder="1" applyAlignment="1">
      <alignment horizontal="center" vertical="center"/>
    </xf>
    <xf numFmtId="208" fontId="202" fillId="61" borderId="97" xfId="0" applyNumberFormat="1" applyFont="1" applyFill="1" applyBorder="1" applyAlignment="1">
      <alignment horizontal="center" vertical="center"/>
    </xf>
    <xf numFmtId="208" fontId="202" fillId="61" borderId="75" xfId="0" applyNumberFormat="1" applyFont="1" applyFill="1" applyBorder="1" applyAlignment="1">
      <alignment horizontal="center" vertical="center"/>
    </xf>
    <xf numFmtId="208" fontId="202" fillId="61" borderId="98" xfId="0" applyNumberFormat="1" applyFont="1" applyFill="1" applyBorder="1" applyAlignment="1">
      <alignment horizontal="center" vertical="center"/>
    </xf>
    <xf numFmtId="208" fontId="202" fillId="61" borderId="99" xfId="0" applyNumberFormat="1" applyFont="1" applyFill="1" applyBorder="1" applyAlignment="1">
      <alignment horizontal="center" vertical="center"/>
    </xf>
    <xf numFmtId="14" fontId="194" fillId="60" borderId="65" xfId="0" applyNumberFormat="1" applyFont="1" applyFill="1" applyBorder="1" applyAlignment="1">
      <alignment horizontal="left" vertical="center"/>
    </xf>
    <xf numFmtId="0" fontId="23" fillId="0" borderId="65" xfId="0" applyFont="1" applyBorder="1" applyAlignment="1">
      <alignment vertical="center"/>
    </xf>
    <xf numFmtId="0" fontId="213" fillId="0" borderId="100" xfId="0" applyFont="1" applyBorder="1" applyAlignment="1">
      <alignment horizontal="center" vertical="center"/>
    </xf>
    <xf numFmtId="0" fontId="23" fillId="0" borderId="101" xfId="0" applyFont="1" applyBorder="1" applyAlignment="1">
      <alignment vertical="center"/>
    </xf>
    <xf numFmtId="0" fontId="214" fillId="0" borderId="102" xfId="0" applyFont="1" applyBorder="1" applyAlignment="1">
      <alignment horizontal="center" vertical="center"/>
    </xf>
    <xf numFmtId="0" fontId="23" fillId="0" borderId="103" xfId="0" applyFont="1" applyBorder="1" applyAlignment="1">
      <alignment vertical="center"/>
    </xf>
    <xf numFmtId="0" fontId="202" fillId="61" borderId="61" xfId="0" applyFont="1" applyFill="1" applyBorder="1" applyAlignment="1">
      <alignment horizontal="center" vertical="center" shrinkToFit="1"/>
    </xf>
    <xf numFmtId="0" fontId="23" fillId="0" borderId="104" xfId="0" applyFont="1" applyBorder="1" applyAlignment="1">
      <alignment vertical="center"/>
    </xf>
    <xf numFmtId="208" fontId="202" fillId="61" borderId="105" xfId="0" applyNumberFormat="1" applyFont="1" applyFill="1" applyBorder="1" applyAlignment="1">
      <alignment horizontal="center" vertical="center"/>
    </xf>
    <xf numFmtId="0" fontId="23" fillId="0" borderId="62" xfId="0" applyFont="1" applyBorder="1" applyAlignment="1">
      <alignment vertical="center"/>
    </xf>
    <xf numFmtId="208" fontId="202" fillId="61" borderId="61" xfId="0" applyNumberFormat="1" applyFont="1" applyFill="1" applyBorder="1" applyAlignment="1">
      <alignment horizontal="center" vertical="center"/>
    </xf>
    <xf numFmtId="0" fontId="215" fillId="60" borderId="0" xfId="0" applyFont="1" applyFill="1" applyAlignment="1">
      <alignment horizontal="center" vertical="center" shrinkToFit="1"/>
    </xf>
    <xf numFmtId="0" fontId="9" fillId="56" borderId="0" xfId="307" applyFont="1" applyFill="1" applyAlignment="1">
      <alignment horizontal="right" vertical="center"/>
      <protection/>
    </xf>
    <xf numFmtId="0" fontId="90" fillId="56" borderId="0" xfId="307" applyFont="1" applyFill="1" applyAlignment="1">
      <alignment horizontal="left" vertical="center"/>
      <protection/>
    </xf>
    <xf numFmtId="0" fontId="90" fillId="56" borderId="0" xfId="307" applyFont="1" applyFill="1" applyAlignment="1">
      <alignment horizontal="left" vertical="center"/>
      <protection/>
    </xf>
    <xf numFmtId="0" fontId="106" fillId="56" borderId="0" xfId="307" applyFont="1" applyFill="1" applyAlignment="1">
      <alignment horizontal="right" vertical="top"/>
      <protection/>
    </xf>
    <xf numFmtId="0" fontId="202" fillId="0" borderId="63" xfId="0" applyFont="1" applyBorder="1" applyAlignment="1">
      <alignment horizontal="center" vertical="center"/>
    </xf>
    <xf numFmtId="0" fontId="23" fillId="0" borderId="52" xfId="0" applyFont="1" applyBorder="1" applyAlignment="1">
      <alignment vertical="center"/>
    </xf>
    <xf numFmtId="208" fontId="202" fillId="0" borderId="53" xfId="0" applyNumberFormat="1" applyFont="1" applyBorder="1" applyAlignment="1">
      <alignment horizontal="center" vertical="center"/>
    </xf>
    <xf numFmtId="0" fontId="23" fillId="0" borderId="106" xfId="0" applyFont="1" applyBorder="1" applyAlignment="1">
      <alignment vertical="center"/>
    </xf>
    <xf numFmtId="208" fontId="202" fillId="61" borderId="53" xfId="0" applyNumberFormat="1" applyFont="1" applyFill="1" applyBorder="1" applyAlignment="1">
      <alignment horizontal="center" vertical="center"/>
    </xf>
    <xf numFmtId="0" fontId="194" fillId="60" borderId="0" xfId="0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14" fontId="194" fillId="60" borderId="0" xfId="0" applyNumberFormat="1" applyFont="1" applyFill="1" applyAlignment="1">
      <alignment horizontal="left" vertical="center"/>
    </xf>
    <xf numFmtId="0" fontId="194" fillId="60" borderId="65" xfId="0" applyFont="1" applyFill="1" applyBorder="1" applyAlignment="1">
      <alignment horizontal="right" vertical="center"/>
    </xf>
    <xf numFmtId="0" fontId="204" fillId="61" borderId="53" xfId="0" applyFont="1" applyFill="1" applyBorder="1" applyAlignment="1">
      <alignment horizontal="center" vertical="center" shrinkToFit="1"/>
    </xf>
    <xf numFmtId="0" fontId="23" fillId="0" borderId="107" xfId="0" applyFont="1" applyBorder="1" applyAlignment="1">
      <alignment vertical="center"/>
    </xf>
    <xf numFmtId="0" fontId="23" fillId="0" borderId="54" xfId="0" applyFont="1" applyBorder="1" applyAlignment="1">
      <alignment vertical="center"/>
    </xf>
    <xf numFmtId="208" fontId="202" fillId="61" borderId="106" xfId="0" applyNumberFormat="1" applyFont="1" applyFill="1" applyBorder="1" applyAlignment="1">
      <alignment horizontal="center" vertical="center"/>
    </xf>
    <xf numFmtId="208" fontId="202" fillId="0" borderId="106" xfId="0" applyNumberFormat="1" applyFont="1" applyBorder="1" applyAlignment="1">
      <alignment horizontal="center" vertical="center"/>
    </xf>
    <xf numFmtId="0" fontId="202" fillId="0" borderId="53" xfId="0" applyFont="1" applyBorder="1" applyAlignment="1">
      <alignment horizontal="center" vertical="center"/>
    </xf>
    <xf numFmtId="208" fontId="202" fillId="0" borderId="108" xfId="0" applyNumberFormat="1" applyFont="1" applyBorder="1" applyAlignment="1">
      <alignment horizontal="center" vertical="center"/>
    </xf>
    <xf numFmtId="208" fontId="202" fillId="61" borderId="108" xfId="0" applyNumberFormat="1" applyFont="1" applyFill="1" applyBorder="1" applyAlignment="1">
      <alignment horizontal="center" vertical="center"/>
    </xf>
    <xf numFmtId="0" fontId="202" fillId="0" borderId="53" xfId="0" applyFont="1" applyBorder="1" applyAlignment="1">
      <alignment horizontal="center" vertical="center" shrinkToFit="1"/>
    </xf>
    <xf numFmtId="0" fontId="202" fillId="61" borderId="53" xfId="0" applyFont="1" applyFill="1" applyBorder="1" applyAlignment="1">
      <alignment horizontal="center" vertical="center" shrinkToFit="1"/>
    </xf>
    <xf numFmtId="208" fontId="204" fillId="61" borderId="108" xfId="0" applyNumberFormat="1" applyFont="1" applyFill="1" applyBorder="1" applyAlignment="1">
      <alignment horizontal="center" vertical="center"/>
    </xf>
    <xf numFmtId="208" fontId="204" fillId="61" borderId="53" xfId="0" applyNumberFormat="1" applyFont="1" applyFill="1" applyBorder="1" applyAlignment="1">
      <alignment horizontal="center" vertical="center"/>
    </xf>
    <xf numFmtId="0" fontId="204" fillId="0" borderId="53" xfId="0" applyFont="1" applyBorder="1" applyAlignment="1">
      <alignment horizontal="center" vertical="center" shrinkToFit="1"/>
    </xf>
    <xf numFmtId="0" fontId="202" fillId="61" borderId="53" xfId="0" applyFont="1" applyFill="1" applyBorder="1" applyAlignment="1">
      <alignment horizontal="center" vertical="center"/>
    </xf>
    <xf numFmtId="208" fontId="204" fillId="0" borderId="53" xfId="0" applyNumberFormat="1" applyFont="1" applyBorder="1" applyAlignment="1">
      <alignment horizontal="center" vertical="center"/>
    </xf>
    <xf numFmtId="0" fontId="23" fillId="0" borderId="56" xfId="0" applyFont="1" applyBorder="1" applyAlignment="1">
      <alignment vertical="center"/>
    </xf>
    <xf numFmtId="213" fontId="202" fillId="61" borderId="58" xfId="0" applyNumberFormat="1" applyFont="1" applyFill="1" applyBorder="1" applyAlignment="1">
      <alignment horizontal="center" vertical="center"/>
    </xf>
    <xf numFmtId="213" fontId="202" fillId="0" borderId="53" xfId="0" applyNumberFormat="1" applyFont="1" applyBorder="1" applyAlignment="1">
      <alignment horizontal="center" vertical="center"/>
    </xf>
    <xf numFmtId="208" fontId="202" fillId="61" borderId="109" xfId="0" applyNumberFormat="1" applyFont="1" applyFill="1" applyBorder="1" applyAlignment="1">
      <alignment horizontal="center" vertical="center"/>
    </xf>
    <xf numFmtId="0" fontId="23" fillId="0" borderId="110" xfId="0" applyFont="1" applyBorder="1" applyAlignment="1">
      <alignment vertical="center"/>
    </xf>
    <xf numFmtId="0" fontId="202" fillId="61" borderId="58" xfId="0" applyFont="1" applyFill="1" applyBorder="1" applyAlignment="1">
      <alignment horizontal="center" vertical="center"/>
    </xf>
    <xf numFmtId="0" fontId="23" fillId="0" borderId="59" xfId="0" applyFont="1" applyBorder="1" applyAlignment="1">
      <alignment vertical="center"/>
    </xf>
    <xf numFmtId="0" fontId="204" fillId="61" borderId="58" xfId="0" applyFont="1" applyFill="1" applyBorder="1" applyAlignment="1">
      <alignment horizontal="center" vertical="center" shrinkToFit="1"/>
    </xf>
    <xf numFmtId="0" fontId="23" fillId="0" borderId="111" xfId="0" applyFont="1" applyBorder="1" applyAlignment="1">
      <alignment vertical="center"/>
    </xf>
    <xf numFmtId="0" fontId="204" fillId="61" borderId="112" xfId="0" applyFont="1" applyFill="1" applyBorder="1" applyAlignment="1">
      <alignment horizontal="center" vertical="center" shrinkToFit="1"/>
    </xf>
    <xf numFmtId="0" fontId="23" fillId="0" borderId="113" xfId="0" applyFont="1" applyBorder="1" applyAlignment="1">
      <alignment vertical="center"/>
    </xf>
    <xf numFmtId="0" fontId="23" fillId="0" borderId="114" xfId="0" applyFont="1" applyBorder="1" applyAlignment="1">
      <alignment vertical="center"/>
    </xf>
    <xf numFmtId="208" fontId="202" fillId="61" borderId="65" xfId="0" applyNumberFormat="1" applyFont="1" applyFill="1" applyBorder="1" applyAlignment="1">
      <alignment horizontal="center" vertical="center"/>
    </xf>
    <xf numFmtId="208" fontId="202" fillId="61" borderId="58" xfId="0" applyNumberFormat="1" applyFont="1" applyFill="1" applyBorder="1" applyAlignment="1">
      <alignment horizontal="center" vertical="center"/>
    </xf>
    <xf numFmtId="0" fontId="204" fillId="0" borderId="63" xfId="0" applyFont="1" applyBorder="1" applyAlignment="1">
      <alignment horizontal="center" vertical="center" shrinkToFit="1"/>
    </xf>
    <xf numFmtId="0" fontId="23" fillId="0" borderId="115" xfId="0" applyFont="1" applyBorder="1" applyAlignment="1">
      <alignment vertical="center"/>
    </xf>
    <xf numFmtId="0" fontId="23" fillId="0" borderId="116" xfId="0" applyFont="1" applyBorder="1" applyAlignment="1">
      <alignment vertical="center"/>
    </xf>
    <xf numFmtId="208" fontId="204" fillId="0" borderId="63" xfId="0" applyNumberFormat="1" applyFont="1" applyBorder="1" applyAlignment="1">
      <alignment horizontal="center" vertical="center"/>
    </xf>
    <xf numFmtId="208" fontId="202" fillId="0" borderId="117" xfId="0" applyNumberFormat="1" applyFont="1" applyBorder="1" applyAlignment="1">
      <alignment horizontal="center" vertical="center"/>
    </xf>
    <xf numFmtId="208" fontId="202" fillId="0" borderId="63" xfId="0" applyNumberFormat="1" applyFont="1" applyBorder="1" applyAlignment="1">
      <alignment horizontal="center" vertical="center"/>
    </xf>
    <xf numFmtId="0" fontId="213" fillId="60" borderId="100" xfId="0" applyFont="1" applyFill="1" applyBorder="1" applyAlignment="1">
      <alignment horizontal="center" vertical="center"/>
    </xf>
    <xf numFmtId="0" fontId="204" fillId="0" borderId="58" xfId="0" applyFont="1" applyBorder="1" applyAlignment="1">
      <alignment horizontal="center" vertical="center" shrinkToFit="1"/>
    </xf>
    <xf numFmtId="208" fontId="202" fillId="0" borderId="115" xfId="0" applyNumberFormat="1" applyFont="1" applyBorder="1" applyAlignment="1">
      <alignment horizontal="center" vertical="center"/>
    </xf>
    <xf numFmtId="208" fontId="204" fillId="0" borderId="106" xfId="0" applyNumberFormat="1" applyFont="1" applyBorder="1" applyAlignment="1">
      <alignment horizontal="center" vertical="center"/>
    </xf>
    <xf numFmtId="208" fontId="202" fillId="61" borderId="48" xfId="0" applyNumberFormat="1" applyFont="1" applyFill="1" applyBorder="1" applyAlignment="1">
      <alignment horizontal="center" vertical="center"/>
    </xf>
    <xf numFmtId="208" fontId="202" fillId="61" borderId="112" xfId="0" applyNumberFormat="1" applyFont="1" applyFill="1" applyBorder="1" applyAlignment="1">
      <alignment horizontal="center" vertical="center"/>
    </xf>
    <xf numFmtId="0" fontId="23" fillId="0" borderId="118" xfId="0" applyFont="1" applyBorder="1" applyAlignment="1">
      <alignment vertical="center"/>
    </xf>
    <xf numFmtId="0" fontId="23" fillId="0" borderId="119" xfId="0" applyFont="1" applyBorder="1" applyAlignment="1">
      <alignment vertical="center"/>
    </xf>
    <xf numFmtId="0" fontId="201" fillId="0" borderId="120" xfId="0" applyFont="1" applyBorder="1" applyAlignment="1">
      <alignment horizontal="center" vertical="center"/>
    </xf>
    <xf numFmtId="0" fontId="23" fillId="0" borderId="50" xfId="0" applyFont="1" applyBorder="1" applyAlignment="1">
      <alignment vertical="center"/>
    </xf>
    <xf numFmtId="0" fontId="216" fillId="0" borderId="120" xfId="0" applyFont="1" applyBorder="1" applyAlignment="1">
      <alignment horizontal="center" vertical="center"/>
    </xf>
    <xf numFmtId="0" fontId="23" fillId="0" borderId="121" xfId="0" applyFont="1" applyBorder="1" applyAlignment="1">
      <alignment vertical="center"/>
    </xf>
    <xf numFmtId="0" fontId="216" fillId="0" borderId="122" xfId="0" applyFont="1" applyBorder="1" applyAlignment="1">
      <alignment horizontal="center" vertical="center" shrinkToFit="1"/>
    </xf>
    <xf numFmtId="0" fontId="23" fillId="0" borderId="123" xfId="0" applyFont="1" applyBorder="1" applyAlignment="1">
      <alignment vertical="center"/>
    </xf>
    <xf numFmtId="0" fontId="216" fillId="0" borderId="120" xfId="0" applyFont="1" applyBorder="1" applyAlignment="1">
      <alignment horizontal="center" vertical="center" shrinkToFit="1"/>
    </xf>
    <xf numFmtId="0" fontId="201" fillId="0" borderId="102" xfId="0" applyFont="1" applyBorder="1" applyAlignment="1">
      <alignment horizontal="center" vertical="center"/>
    </xf>
    <xf numFmtId="0" fontId="23" fillId="0" borderId="51" xfId="0" applyFont="1" applyBorder="1" applyAlignment="1">
      <alignment vertical="center"/>
    </xf>
    <xf numFmtId="0" fontId="214" fillId="0" borderId="124" xfId="0" applyFont="1" applyBorder="1" applyAlignment="1">
      <alignment horizontal="center" vertical="center"/>
    </xf>
    <xf numFmtId="0" fontId="216" fillId="0" borderId="50" xfId="0" applyFont="1" applyBorder="1" applyAlignment="1">
      <alignment horizontal="center" vertical="center"/>
    </xf>
    <xf numFmtId="0" fontId="216" fillId="0" borderId="122" xfId="0" applyFont="1" applyBorder="1" applyAlignment="1">
      <alignment horizontal="center" vertical="center"/>
    </xf>
    <xf numFmtId="0" fontId="23" fillId="0" borderId="125" xfId="0" applyFont="1" applyBorder="1" applyAlignment="1">
      <alignment vertical="center"/>
    </xf>
    <xf numFmtId="0" fontId="214" fillId="0" borderId="51" xfId="0" applyFont="1" applyBorder="1" applyAlignment="1">
      <alignment horizontal="center" vertical="center"/>
    </xf>
    <xf numFmtId="0" fontId="201" fillId="0" borderId="124" xfId="0" applyFont="1" applyBorder="1" applyAlignment="1">
      <alignment horizontal="center" vertical="center"/>
    </xf>
    <xf numFmtId="0" fontId="23" fillId="0" borderId="126" xfId="0" applyFont="1" applyBorder="1" applyAlignment="1">
      <alignment vertical="center"/>
    </xf>
    <xf numFmtId="208" fontId="204" fillId="0" borderId="122" xfId="0" applyNumberFormat="1" applyFont="1" applyBorder="1" applyAlignment="1">
      <alignment horizontal="center" vertical="center"/>
    </xf>
    <xf numFmtId="208" fontId="204" fillId="0" borderId="125" xfId="0" applyNumberFormat="1" applyFont="1" applyBorder="1" applyAlignment="1">
      <alignment horizontal="center" vertical="center"/>
    </xf>
    <xf numFmtId="208" fontId="204" fillId="0" borderId="97" xfId="0" applyNumberFormat="1" applyFont="1" applyBorder="1" applyAlignment="1">
      <alignment horizontal="center" vertical="center"/>
    </xf>
    <xf numFmtId="208" fontId="204" fillId="0" borderId="75" xfId="0" applyNumberFormat="1" applyFont="1" applyBorder="1" applyAlignment="1">
      <alignment horizontal="center" vertical="center"/>
    </xf>
    <xf numFmtId="208" fontId="98" fillId="58" borderId="127" xfId="0" applyNumberFormat="1" applyFont="1" applyFill="1" applyBorder="1" applyAlignment="1">
      <alignment horizontal="center" vertical="center"/>
    </xf>
    <xf numFmtId="0" fontId="98" fillId="58" borderId="128" xfId="0" applyFont="1" applyFill="1" applyBorder="1" applyAlignment="1">
      <alignment horizontal="center" vertical="center"/>
    </xf>
    <xf numFmtId="176" fontId="99" fillId="58" borderId="129" xfId="306" applyNumberFormat="1" applyFont="1" applyFill="1" applyBorder="1" applyAlignment="1" applyProtection="1">
      <alignment horizontal="center" vertical="center"/>
      <protection locked="0"/>
    </xf>
    <xf numFmtId="176" fontId="99" fillId="58" borderId="47" xfId="306" applyNumberFormat="1" applyFont="1" applyFill="1" applyBorder="1" applyAlignment="1" applyProtection="1">
      <alignment horizontal="center" vertical="center"/>
      <protection locked="0"/>
    </xf>
    <xf numFmtId="176" fontId="99" fillId="58" borderId="84" xfId="306" applyNumberFormat="1" applyFont="1" applyFill="1" applyBorder="1" applyAlignment="1" applyProtection="1">
      <alignment horizontal="center" vertical="center"/>
      <protection locked="0"/>
    </xf>
    <xf numFmtId="176" fontId="99" fillId="58" borderId="75" xfId="306" applyNumberFormat="1" applyFont="1" applyFill="1" applyBorder="1" applyAlignment="1" applyProtection="1">
      <alignment horizontal="center" vertical="center"/>
      <protection locked="0"/>
    </xf>
    <xf numFmtId="176" fontId="99" fillId="58" borderId="130" xfId="306" applyNumberFormat="1" applyFont="1" applyFill="1" applyBorder="1" applyAlignment="1" applyProtection="1">
      <alignment horizontal="center" vertical="center"/>
      <protection locked="0"/>
    </xf>
    <xf numFmtId="176" fontId="99" fillId="58" borderId="74" xfId="306" applyNumberFormat="1" applyFont="1" applyFill="1" applyBorder="1" applyAlignment="1" applyProtection="1">
      <alignment horizontal="center" vertical="center"/>
      <protection locked="0"/>
    </xf>
    <xf numFmtId="176" fontId="99" fillId="58" borderId="33" xfId="306" applyNumberFormat="1" applyFont="1" applyFill="1" applyBorder="1" applyAlignment="1" applyProtection="1">
      <alignment horizontal="center" vertical="center"/>
      <protection locked="0"/>
    </xf>
    <xf numFmtId="176" fontId="99" fillId="58" borderId="0" xfId="306" applyNumberFormat="1" applyFont="1" applyFill="1" applyAlignment="1" applyProtection="1">
      <alignment horizontal="center" vertical="center"/>
      <protection locked="0"/>
    </xf>
    <xf numFmtId="176" fontId="99" fillId="0" borderId="129" xfId="306" applyNumberFormat="1" applyFont="1" applyBorder="1" applyAlignment="1" applyProtection="1">
      <alignment horizontal="center" vertical="center"/>
      <protection locked="0"/>
    </xf>
    <xf numFmtId="176" fontId="99" fillId="0" borderId="33" xfId="306" applyNumberFormat="1" applyFont="1" applyBorder="1" applyAlignment="1" applyProtection="1">
      <alignment horizontal="center" vertical="center"/>
      <protection locked="0"/>
    </xf>
    <xf numFmtId="176" fontId="99" fillId="0" borderId="84" xfId="306" applyNumberFormat="1" applyFont="1" applyBorder="1" applyAlignment="1" applyProtection="1">
      <alignment horizontal="center" vertical="center"/>
      <protection locked="0"/>
    </xf>
    <xf numFmtId="176" fontId="99" fillId="0" borderId="0" xfId="306" applyNumberFormat="1" applyFont="1" applyAlignment="1" applyProtection="1">
      <alignment horizontal="center" vertical="center"/>
      <protection locked="0"/>
    </xf>
    <xf numFmtId="176" fontId="99" fillId="0" borderId="130" xfId="306" applyNumberFormat="1" applyFont="1" applyBorder="1" applyAlignment="1" applyProtection="1">
      <alignment horizontal="center" vertical="center"/>
      <protection locked="0"/>
    </xf>
    <xf numFmtId="176" fontId="99" fillId="0" borderId="23" xfId="306" applyNumberFormat="1" applyFont="1" applyBorder="1" applyAlignment="1" applyProtection="1">
      <alignment horizontal="center" vertical="center"/>
      <protection locked="0"/>
    </xf>
    <xf numFmtId="176" fontId="99" fillId="0" borderId="31" xfId="306" applyNumberFormat="1" applyFont="1" applyBorder="1" applyAlignment="1" applyProtection="1">
      <alignment horizontal="center" vertical="center"/>
      <protection locked="0"/>
    </xf>
    <xf numFmtId="176" fontId="99" fillId="0" borderId="47" xfId="306" applyNumberFormat="1" applyFont="1" applyBorder="1" applyAlignment="1" applyProtection="1">
      <alignment horizontal="center" vertical="center"/>
      <protection locked="0"/>
    </xf>
    <xf numFmtId="176" fontId="99" fillId="0" borderId="25" xfId="306" applyNumberFormat="1" applyFont="1" applyBorder="1" applyAlignment="1" applyProtection="1">
      <alignment horizontal="center" vertical="center"/>
      <protection locked="0"/>
    </xf>
    <xf numFmtId="176" fontId="99" fillId="0" borderId="75" xfId="306" applyNumberFormat="1" applyFont="1" applyBorder="1" applyAlignment="1" applyProtection="1">
      <alignment horizontal="center" vertical="center"/>
      <protection locked="0"/>
    </xf>
    <xf numFmtId="176" fontId="99" fillId="0" borderId="73" xfId="306" applyNumberFormat="1" applyFont="1" applyBorder="1" applyAlignment="1" applyProtection="1">
      <alignment horizontal="center" vertical="center"/>
      <protection locked="0"/>
    </xf>
    <xf numFmtId="176" fontId="99" fillId="0" borderId="74" xfId="306" applyNumberFormat="1" applyFont="1" applyBorder="1" applyAlignment="1" applyProtection="1">
      <alignment horizontal="center" vertical="center"/>
      <protection locked="0"/>
    </xf>
    <xf numFmtId="176" fontId="99" fillId="58" borderId="85" xfId="306" applyNumberFormat="1" applyFont="1" applyFill="1" applyBorder="1" applyAlignment="1" applyProtection="1">
      <alignment horizontal="center" vertical="center"/>
      <protection locked="0"/>
    </xf>
    <xf numFmtId="176" fontId="99" fillId="58" borderId="34" xfId="306" applyNumberFormat="1" applyFont="1" applyFill="1" applyBorder="1" applyAlignment="1" applyProtection="1">
      <alignment horizontal="center" vertical="center"/>
      <protection locked="0"/>
    </xf>
    <xf numFmtId="176" fontId="99" fillId="58" borderId="31" xfId="306" applyNumberFormat="1" applyFont="1" applyFill="1" applyBorder="1" applyAlignment="1" applyProtection="1">
      <alignment horizontal="center" vertical="center"/>
      <protection locked="0"/>
    </xf>
    <xf numFmtId="176" fontId="99" fillId="58" borderId="25" xfId="306" applyNumberFormat="1" applyFont="1" applyFill="1" applyBorder="1" applyAlignment="1" applyProtection="1">
      <alignment horizontal="center" vertical="center"/>
      <protection locked="0"/>
    </xf>
    <xf numFmtId="176" fontId="99" fillId="58" borderId="77" xfId="306" applyNumberFormat="1" applyFont="1" applyFill="1" applyBorder="1" applyAlignment="1" applyProtection="1">
      <alignment horizontal="center" vertical="center"/>
      <protection locked="0"/>
    </xf>
    <xf numFmtId="176" fontId="99" fillId="58" borderId="35" xfId="306" applyNumberFormat="1" applyFont="1" applyFill="1" applyBorder="1" applyAlignment="1" applyProtection="1">
      <alignment horizontal="center" vertical="center"/>
      <protection locked="0"/>
    </xf>
    <xf numFmtId="176" fontId="99" fillId="58" borderId="23" xfId="306" applyNumberFormat="1" applyFont="1" applyFill="1" applyBorder="1" applyAlignment="1" applyProtection="1">
      <alignment horizontal="center" vertical="center"/>
      <protection locked="0"/>
    </xf>
    <xf numFmtId="0" fontId="4" fillId="0" borderId="77" xfId="307" applyFont="1" applyBorder="1" applyAlignment="1">
      <alignment horizontal="center" vertical="center"/>
      <protection/>
    </xf>
    <xf numFmtId="0" fontId="4" fillId="0" borderId="78" xfId="307" applyFont="1" applyBorder="1" applyAlignment="1">
      <alignment horizontal="center" vertical="center"/>
      <protection/>
    </xf>
    <xf numFmtId="0" fontId="4" fillId="0" borderId="85" xfId="307" applyFont="1" applyBorder="1" applyAlignment="1">
      <alignment horizontal="center" vertical="center"/>
      <protection/>
    </xf>
    <xf numFmtId="0" fontId="4" fillId="0" borderId="35" xfId="307" applyFont="1" applyBorder="1" applyAlignment="1">
      <alignment horizontal="center" vertical="center"/>
      <protection/>
    </xf>
    <xf numFmtId="0" fontId="4" fillId="0" borderId="34" xfId="307" applyFont="1" applyBorder="1" applyAlignment="1">
      <alignment horizontal="center" vertical="center"/>
      <protection/>
    </xf>
    <xf numFmtId="176" fontId="99" fillId="0" borderId="83" xfId="306" applyNumberFormat="1" applyFont="1" applyBorder="1" applyAlignment="1" applyProtection="1">
      <alignment horizontal="center" vertical="center"/>
      <protection locked="0"/>
    </xf>
    <xf numFmtId="176" fontId="99" fillId="0" borderId="68" xfId="306" applyNumberFormat="1" applyFont="1" applyBorder="1" applyAlignment="1" applyProtection="1">
      <alignment horizontal="center" vertical="center"/>
      <protection locked="0"/>
    </xf>
    <xf numFmtId="176" fontId="99" fillId="0" borderId="26" xfId="306" applyNumberFormat="1" applyFont="1" applyBorder="1" applyAlignment="1" applyProtection="1">
      <alignment horizontal="center" vertical="center"/>
      <protection locked="0"/>
    </xf>
    <xf numFmtId="0" fontId="61" fillId="0" borderId="81" xfId="307" applyFont="1" applyBorder="1" applyAlignment="1">
      <alignment horizontal="center" vertical="center"/>
      <protection/>
    </xf>
    <xf numFmtId="0" fontId="61" fillId="0" borderId="68" xfId="307" applyFont="1" applyBorder="1" applyAlignment="1">
      <alignment horizontal="center" vertical="center"/>
      <protection/>
    </xf>
    <xf numFmtId="0" fontId="61" fillId="0" borderId="26" xfId="307" applyFont="1" applyBorder="1" applyAlignment="1">
      <alignment horizontal="center" vertical="center"/>
      <protection/>
    </xf>
    <xf numFmtId="0" fontId="61" fillId="0" borderId="82" xfId="307" applyFont="1" applyBorder="1" applyAlignment="1">
      <alignment horizontal="center" vertical="center"/>
      <protection/>
    </xf>
    <xf numFmtId="0" fontId="61" fillId="0" borderId="83" xfId="307" applyFont="1" applyBorder="1" applyAlignment="1">
      <alignment horizontal="center" vertical="center"/>
      <protection/>
    </xf>
    <xf numFmtId="0" fontId="4" fillId="0" borderId="77" xfId="306" applyFont="1" applyBorder="1" applyAlignment="1">
      <alignment horizontal="center" vertical="center"/>
      <protection/>
    </xf>
    <xf numFmtId="0" fontId="4" fillId="0" borderId="34" xfId="306" applyFont="1" applyBorder="1" applyAlignment="1">
      <alignment horizontal="center" vertical="center"/>
      <protection/>
    </xf>
    <xf numFmtId="0" fontId="4" fillId="0" borderId="77" xfId="307" applyFont="1" applyBorder="1" applyAlignment="1">
      <alignment horizontal="center" vertical="center" shrinkToFit="1"/>
      <protection/>
    </xf>
    <xf numFmtId="0" fontId="4" fillId="0" borderId="35" xfId="307" applyFont="1" applyBorder="1" applyAlignment="1">
      <alignment horizontal="center" vertical="center" shrinkToFit="1"/>
      <protection/>
    </xf>
    <xf numFmtId="0" fontId="4" fillId="0" borderId="34" xfId="307" applyFont="1" applyBorder="1" applyAlignment="1">
      <alignment horizontal="center" vertical="center" shrinkToFit="1"/>
      <protection/>
    </xf>
    <xf numFmtId="176" fontId="99" fillId="58" borderId="29" xfId="307" applyNumberFormat="1" applyFont="1" applyFill="1" applyBorder="1" applyAlignment="1">
      <alignment horizontal="center" vertical="center"/>
      <protection/>
    </xf>
    <xf numFmtId="176" fontId="99" fillId="58" borderId="38" xfId="307" applyNumberFormat="1" applyFont="1" applyFill="1" applyBorder="1" applyAlignment="1">
      <alignment horizontal="center" vertical="center"/>
      <protection/>
    </xf>
    <xf numFmtId="176" fontId="99" fillId="58" borderId="41" xfId="307" applyNumberFormat="1" applyFont="1" applyFill="1" applyBorder="1" applyAlignment="1">
      <alignment horizontal="center" vertical="center"/>
      <protection/>
    </xf>
    <xf numFmtId="176" fontId="99" fillId="58" borderId="42" xfId="307" applyNumberFormat="1" applyFont="1" applyFill="1" applyBorder="1" applyAlignment="1">
      <alignment horizontal="center" vertical="center"/>
      <protection/>
    </xf>
    <xf numFmtId="0" fontId="104" fillId="0" borderId="81" xfId="307" applyFont="1" applyBorder="1" applyAlignment="1">
      <alignment horizontal="center" vertical="center" wrapText="1"/>
      <protection/>
    </xf>
    <xf numFmtId="0" fontId="104" fillId="0" borderId="68" xfId="307" applyFont="1" applyBorder="1" applyAlignment="1">
      <alignment horizontal="center" vertical="center" wrapText="1"/>
      <protection/>
    </xf>
    <xf numFmtId="176" fontId="99" fillId="58" borderId="73" xfId="306" applyNumberFormat="1" applyFont="1" applyFill="1" applyBorder="1" applyAlignment="1" applyProtection="1">
      <alignment horizontal="center" vertical="center"/>
      <protection locked="0"/>
    </xf>
    <xf numFmtId="176" fontId="99" fillId="0" borderId="29" xfId="307" applyNumberFormat="1" applyFont="1" applyBorder="1" applyAlignment="1">
      <alignment horizontal="center" vertical="center"/>
      <protection/>
    </xf>
    <xf numFmtId="176" fontId="99" fillId="0" borderId="38" xfId="307" applyNumberFormat="1" applyFont="1" applyBorder="1" applyAlignment="1">
      <alignment horizontal="center" vertical="center"/>
      <protection/>
    </xf>
    <xf numFmtId="176" fontId="99" fillId="0" borderId="81" xfId="306" applyNumberFormat="1" applyFont="1" applyBorder="1" applyAlignment="1" applyProtection="1">
      <alignment horizontal="center" vertical="center"/>
      <protection locked="0"/>
    </xf>
    <xf numFmtId="0" fontId="4" fillId="0" borderId="78" xfId="307" applyFont="1" applyBorder="1" applyAlignment="1">
      <alignment horizontal="center" vertical="center" shrinkToFit="1"/>
      <protection/>
    </xf>
    <xf numFmtId="0" fontId="107" fillId="0" borderId="23" xfId="307" applyFont="1" applyBorder="1" applyAlignment="1">
      <alignment horizontal="right" vertical="center"/>
      <protection/>
    </xf>
    <xf numFmtId="14" fontId="107" fillId="0" borderId="23" xfId="307" applyNumberFormat="1" applyFont="1" applyBorder="1" applyAlignment="1">
      <alignment horizontal="left" vertical="center"/>
      <protection/>
    </xf>
    <xf numFmtId="0" fontId="101" fillId="0" borderId="0" xfId="307" applyFont="1" applyAlignment="1">
      <alignment horizontal="center" vertical="center" shrinkToFit="1"/>
      <protection/>
    </xf>
    <xf numFmtId="0" fontId="217" fillId="0" borderId="86" xfId="307" applyFont="1" applyBorder="1" applyAlignment="1">
      <alignment horizontal="center" vertical="center" wrapText="1"/>
      <protection/>
    </xf>
    <xf numFmtId="0" fontId="217" fillId="0" borderId="87" xfId="307" applyFont="1" applyBorder="1" applyAlignment="1">
      <alignment horizontal="center" vertical="center" wrapText="1"/>
      <protection/>
    </xf>
    <xf numFmtId="0" fontId="4" fillId="0" borderId="81" xfId="306" applyFont="1" applyBorder="1" applyAlignment="1">
      <alignment horizontal="center" vertical="center"/>
      <protection/>
    </xf>
    <xf numFmtId="0" fontId="4" fillId="0" borderId="26" xfId="306" applyFont="1" applyBorder="1" applyAlignment="1">
      <alignment horizontal="center" vertical="center"/>
      <protection/>
    </xf>
    <xf numFmtId="0" fontId="192" fillId="0" borderId="29" xfId="307" applyFont="1" applyBorder="1" applyAlignment="1">
      <alignment horizontal="center" vertical="center"/>
      <protection/>
    </xf>
    <xf numFmtId="0" fontId="192" fillId="0" borderId="69" xfId="307" applyFont="1" applyBorder="1" applyAlignment="1">
      <alignment horizontal="center" vertical="center"/>
      <protection/>
    </xf>
    <xf numFmtId="0" fontId="192" fillId="0" borderId="70" xfId="307" applyFont="1" applyBorder="1" applyAlignment="1">
      <alignment horizontal="center" vertical="center"/>
      <protection/>
    </xf>
    <xf numFmtId="176" fontId="99" fillId="0" borderId="30" xfId="307" applyNumberFormat="1" applyFont="1" applyBorder="1" applyAlignment="1">
      <alignment horizontal="center" vertical="center"/>
      <protection/>
    </xf>
    <xf numFmtId="176" fontId="99" fillId="0" borderId="69" xfId="307" applyNumberFormat="1" applyFont="1" applyBorder="1" applyAlignment="1">
      <alignment horizontal="center" vertical="center"/>
      <protection/>
    </xf>
    <xf numFmtId="0" fontId="99" fillId="0" borderId="29" xfId="307" applyFont="1" applyBorder="1" applyAlignment="1">
      <alignment horizontal="center" vertical="center"/>
      <protection/>
    </xf>
    <xf numFmtId="0" fontId="99" fillId="0" borderId="69" xfId="307" applyFont="1" applyBorder="1" applyAlignment="1">
      <alignment horizontal="center" vertical="center"/>
      <protection/>
    </xf>
    <xf numFmtId="0" fontId="99" fillId="0" borderId="70" xfId="307" applyFont="1" applyBorder="1" applyAlignment="1">
      <alignment horizontal="center" vertical="center"/>
      <protection/>
    </xf>
    <xf numFmtId="176" fontId="192" fillId="0" borderId="29" xfId="307" applyNumberFormat="1" applyFont="1" applyBorder="1" applyAlignment="1">
      <alignment horizontal="center" vertical="center"/>
      <protection/>
    </xf>
    <xf numFmtId="176" fontId="192" fillId="0" borderId="38" xfId="307" applyNumberFormat="1" applyFont="1" applyBorder="1" applyAlignment="1">
      <alignment horizontal="center" vertical="center"/>
      <protection/>
    </xf>
    <xf numFmtId="176" fontId="192" fillId="58" borderId="29" xfId="307" applyNumberFormat="1" applyFont="1" applyFill="1" applyBorder="1" applyAlignment="1">
      <alignment horizontal="center" vertical="center"/>
      <protection/>
    </xf>
    <xf numFmtId="176" fontId="192" fillId="58" borderId="38" xfId="307" applyNumberFormat="1" applyFont="1" applyFill="1" applyBorder="1" applyAlignment="1">
      <alignment horizontal="center" vertical="center"/>
      <protection/>
    </xf>
    <xf numFmtId="0" fontId="99" fillId="58" borderId="29" xfId="307" applyFont="1" applyFill="1" applyBorder="1" applyAlignment="1">
      <alignment horizontal="center" vertical="center"/>
      <protection/>
    </xf>
    <xf numFmtId="0" fontId="99" fillId="58" borderId="69" xfId="307" applyFont="1" applyFill="1" applyBorder="1" applyAlignment="1">
      <alignment horizontal="center" vertical="center"/>
      <protection/>
    </xf>
    <xf numFmtId="0" fontId="99" fillId="58" borderId="70" xfId="307" applyFont="1" applyFill="1" applyBorder="1" applyAlignment="1">
      <alignment horizontal="center" vertical="center"/>
      <protection/>
    </xf>
    <xf numFmtId="0" fontId="192" fillId="58" borderId="29" xfId="307" applyFont="1" applyFill="1" applyBorder="1" applyAlignment="1">
      <alignment horizontal="center" vertical="center"/>
      <protection/>
    </xf>
    <xf numFmtId="0" fontId="192" fillId="58" borderId="69" xfId="307" applyFont="1" applyFill="1" applyBorder="1" applyAlignment="1">
      <alignment horizontal="center" vertical="center"/>
      <protection/>
    </xf>
    <xf numFmtId="0" fontId="192" fillId="58" borderId="70" xfId="307" applyFont="1" applyFill="1" applyBorder="1" applyAlignment="1">
      <alignment horizontal="center" vertical="center"/>
      <protection/>
    </xf>
    <xf numFmtId="176" fontId="192" fillId="58" borderId="30" xfId="307" applyNumberFormat="1" applyFont="1" applyFill="1" applyBorder="1" applyAlignment="1">
      <alignment horizontal="center" vertical="center"/>
      <protection/>
    </xf>
    <xf numFmtId="176" fontId="99" fillId="58" borderId="30" xfId="307" applyNumberFormat="1" applyFont="1" applyFill="1" applyBorder="1" applyAlignment="1">
      <alignment horizontal="center" vertical="center"/>
      <protection/>
    </xf>
    <xf numFmtId="176" fontId="192" fillId="0" borderId="30" xfId="307" applyNumberFormat="1" applyFont="1" applyBorder="1" applyAlignment="1">
      <alignment horizontal="center" vertical="center"/>
      <protection/>
    </xf>
    <xf numFmtId="176" fontId="99" fillId="58" borderId="31" xfId="307" applyNumberFormat="1" applyFont="1" applyFill="1" applyBorder="1" applyAlignment="1">
      <alignment horizontal="center" vertical="center"/>
      <protection/>
    </xf>
    <xf numFmtId="176" fontId="99" fillId="58" borderId="47" xfId="307" applyNumberFormat="1" applyFont="1" applyFill="1" applyBorder="1" applyAlignment="1">
      <alignment horizontal="center" vertical="center"/>
      <protection/>
    </xf>
    <xf numFmtId="0" fontId="192" fillId="58" borderId="29" xfId="307" applyFont="1" applyFill="1" applyBorder="1" applyAlignment="1">
      <alignment horizontal="center" vertical="center" wrapText="1"/>
      <protection/>
    </xf>
    <xf numFmtId="0" fontId="192" fillId="58" borderId="69" xfId="307" applyFont="1" applyFill="1" applyBorder="1" applyAlignment="1">
      <alignment horizontal="center" vertical="center" wrapText="1"/>
      <protection/>
    </xf>
    <xf numFmtId="0" fontId="192" fillId="58" borderId="70" xfId="307" applyFont="1" applyFill="1" applyBorder="1" applyAlignment="1">
      <alignment horizontal="center" vertical="center" wrapText="1"/>
      <protection/>
    </xf>
    <xf numFmtId="176" fontId="99" fillId="58" borderId="32" xfId="307" applyNumberFormat="1" applyFont="1" applyFill="1" applyBorder="1" applyAlignment="1">
      <alignment horizontal="center" vertical="center"/>
      <protection/>
    </xf>
    <xf numFmtId="176" fontId="99" fillId="0" borderId="27" xfId="307" applyNumberFormat="1" applyFont="1" applyBorder="1" applyAlignment="1">
      <alignment horizontal="center" vertical="center"/>
      <protection/>
    </xf>
    <xf numFmtId="176" fontId="99" fillId="0" borderId="88" xfId="307" applyNumberFormat="1" applyFont="1" applyBorder="1" applyAlignment="1">
      <alignment horizontal="center" vertical="center"/>
      <protection/>
    </xf>
    <xf numFmtId="0" fontId="99" fillId="58" borderId="41" xfId="307" applyFont="1" applyFill="1" applyBorder="1" applyAlignment="1">
      <alignment horizontal="center" vertical="center"/>
      <protection/>
    </xf>
    <xf numFmtId="0" fontId="99" fillId="58" borderId="71" xfId="307" applyFont="1" applyFill="1" applyBorder="1" applyAlignment="1">
      <alignment horizontal="center" vertical="center"/>
      <protection/>
    </xf>
    <xf numFmtId="0" fontId="99" fillId="58" borderId="72" xfId="307" applyFont="1" applyFill="1" applyBorder="1" applyAlignment="1">
      <alignment horizontal="center" vertical="center"/>
      <protection/>
    </xf>
    <xf numFmtId="0" fontId="192" fillId="0" borderId="29" xfId="307" applyFont="1" applyBorder="1" applyAlignment="1">
      <alignment horizontal="center" vertical="center" wrapText="1"/>
      <protection/>
    </xf>
    <xf numFmtId="0" fontId="192" fillId="0" borderId="69" xfId="307" applyFont="1" applyBorder="1" applyAlignment="1">
      <alignment horizontal="center" vertical="center" wrapText="1"/>
      <protection/>
    </xf>
    <xf numFmtId="0" fontId="192" fillId="0" borderId="70" xfId="307" applyFont="1" applyBorder="1" applyAlignment="1">
      <alignment horizontal="center" vertical="center" wrapText="1"/>
      <protection/>
    </xf>
    <xf numFmtId="176" fontId="99" fillId="0" borderId="73" xfId="307" applyNumberFormat="1" applyFont="1" applyBorder="1" applyAlignment="1">
      <alignment horizontal="center" vertical="center"/>
      <protection/>
    </xf>
    <xf numFmtId="176" fontId="99" fillId="0" borderId="74" xfId="307" applyNumberFormat="1" applyFont="1" applyBorder="1" applyAlignment="1">
      <alignment horizontal="center" vertical="center"/>
      <protection/>
    </xf>
    <xf numFmtId="176" fontId="99" fillId="58" borderId="43" xfId="307" applyNumberFormat="1" applyFont="1" applyFill="1" applyBorder="1" applyAlignment="1">
      <alignment horizontal="center" vertical="center"/>
      <protection/>
    </xf>
    <xf numFmtId="0" fontId="192" fillId="58" borderId="41" xfId="307" applyFont="1" applyFill="1" applyBorder="1" applyAlignment="1">
      <alignment horizontal="center" vertical="center"/>
      <protection/>
    </xf>
    <xf numFmtId="0" fontId="192" fillId="58" borderId="71" xfId="307" applyFont="1" applyFill="1" applyBorder="1" applyAlignment="1">
      <alignment horizontal="center" vertical="center"/>
      <protection/>
    </xf>
    <xf numFmtId="0" fontId="192" fillId="58" borderId="72" xfId="307" applyFont="1" applyFill="1" applyBorder="1" applyAlignment="1">
      <alignment horizontal="center" vertical="center"/>
      <protection/>
    </xf>
    <xf numFmtId="176" fontId="99" fillId="58" borderId="69" xfId="307" applyNumberFormat="1" applyFont="1" applyFill="1" applyBorder="1" applyAlignment="1">
      <alignment horizontal="center" vertical="center"/>
      <protection/>
    </xf>
    <xf numFmtId="176" fontId="99" fillId="56" borderId="29" xfId="307" applyNumberFormat="1" applyFont="1" applyFill="1" applyBorder="1" applyAlignment="1">
      <alignment horizontal="center" vertical="center"/>
      <protection/>
    </xf>
    <xf numFmtId="176" fontId="99" fillId="56" borderId="38" xfId="307" applyNumberFormat="1" applyFont="1" applyFill="1" applyBorder="1" applyAlignment="1">
      <alignment horizontal="center" vertical="center"/>
      <protection/>
    </xf>
    <xf numFmtId="0" fontId="106" fillId="56" borderId="0" xfId="307" applyFont="1" applyFill="1" applyAlignment="1">
      <alignment horizontal="right" vertical="center"/>
      <protection/>
    </xf>
    <xf numFmtId="0" fontId="192" fillId="58" borderId="31" xfId="307" applyFont="1" applyFill="1" applyBorder="1" applyAlignment="1">
      <alignment horizontal="center" vertical="center"/>
      <protection/>
    </xf>
    <xf numFmtId="0" fontId="192" fillId="58" borderId="33" xfId="307" applyFont="1" applyFill="1" applyBorder="1" applyAlignment="1">
      <alignment horizontal="center" vertical="center"/>
      <protection/>
    </xf>
    <xf numFmtId="0" fontId="192" fillId="58" borderId="91" xfId="307" applyFont="1" applyFill="1" applyBorder="1" applyAlignment="1">
      <alignment horizontal="center" vertical="center"/>
      <protection/>
    </xf>
    <xf numFmtId="0" fontId="192" fillId="0" borderId="38" xfId="307" applyFont="1" applyBorder="1" applyAlignment="1">
      <alignment horizontal="center" vertical="center"/>
      <protection/>
    </xf>
    <xf numFmtId="0" fontId="192" fillId="0" borderId="27" xfId="307" applyFont="1" applyBorder="1" applyAlignment="1">
      <alignment horizontal="center" vertical="center" wrapText="1"/>
      <protection/>
    </xf>
    <xf numFmtId="0" fontId="192" fillId="0" borderId="79" xfId="307" applyFont="1" applyBorder="1" applyAlignment="1">
      <alignment horizontal="center" vertical="center" wrapText="1"/>
      <protection/>
    </xf>
    <xf numFmtId="0" fontId="192" fillId="0" borderId="80" xfId="307" applyFont="1" applyBorder="1" applyAlignment="1">
      <alignment horizontal="center" vertical="center" wrapText="1"/>
      <protection/>
    </xf>
    <xf numFmtId="176" fontId="99" fillId="0" borderId="94" xfId="307" applyNumberFormat="1" applyFont="1" applyBorder="1" applyAlignment="1">
      <alignment horizontal="center" vertical="center"/>
      <protection/>
    </xf>
    <xf numFmtId="176" fontId="99" fillId="0" borderId="28" xfId="307" applyNumberFormat="1" applyFont="1" applyBorder="1" applyAlignment="1">
      <alignment horizontal="center" vertical="center"/>
      <protection/>
    </xf>
    <xf numFmtId="176" fontId="99" fillId="0" borderId="23" xfId="307" applyNumberFormat="1" applyFont="1" applyBorder="1" applyAlignment="1">
      <alignment horizontal="center" vertical="center"/>
      <protection/>
    </xf>
    <xf numFmtId="0" fontId="107" fillId="56" borderId="0" xfId="307" applyFont="1" applyFill="1" applyAlignment="1">
      <alignment horizontal="right" vertical="center"/>
      <protection/>
    </xf>
  </cellXfs>
  <cellStyles count="4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20% - 강조색1" xfId="27"/>
    <cellStyle name="20% - 강조색2" xfId="28"/>
    <cellStyle name="20% - 강조색3" xfId="29"/>
    <cellStyle name="20% - 강조색4" xfId="30"/>
    <cellStyle name="20% - 강조색5" xfId="31"/>
    <cellStyle name="20% - 강조색6" xfId="32"/>
    <cellStyle name="20% - 强调文字颜色 1" xfId="33"/>
    <cellStyle name="20% - 强调文字颜色 1 2" xfId="34"/>
    <cellStyle name="20% - 强调文字颜色 1 3" xfId="35"/>
    <cellStyle name="20% - 强调文字颜色 1 4" xfId="36"/>
    <cellStyle name="20% - 强调文字颜色 1 5" xfId="37"/>
    <cellStyle name="20% - 强调文字颜色 2" xfId="38"/>
    <cellStyle name="20% - 强调文字颜色 2 2" xfId="39"/>
    <cellStyle name="20% - 强调文字颜色 2 3" xfId="40"/>
    <cellStyle name="20% - 强调文字颜色 2 4" xfId="41"/>
    <cellStyle name="20% - 强调文字颜色 2 5" xfId="42"/>
    <cellStyle name="20% - 强调文字颜色 3" xfId="43"/>
    <cellStyle name="20% - 强调文字颜色 3 2" xfId="44"/>
    <cellStyle name="20% - 强调文字颜色 3 3" xfId="45"/>
    <cellStyle name="20% - 强调文字颜色 3 4" xfId="46"/>
    <cellStyle name="20% - 强调文字颜色 3 5" xfId="47"/>
    <cellStyle name="20% - 强调文字颜色 4" xfId="48"/>
    <cellStyle name="20% - 强调文字颜色 4 2" xfId="49"/>
    <cellStyle name="20% - 强调文字颜色 4 3" xfId="50"/>
    <cellStyle name="20% - 强调文字颜色 4 4" xfId="51"/>
    <cellStyle name="20% - 强调文字颜色 4 5" xfId="52"/>
    <cellStyle name="20% - 强调文字颜色 5" xfId="53"/>
    <cellStyle name="20% - 强调文字颜色 5 2" xfId="54"/>
    <cellStyle name="20% - 强调文字颜色 5 3" xfId="55"/>
    <cellStyle name="20% - 强调文字颜色 5 4" xfId="56"/>
    <cellStyle name="20% - 强调文字颜色 5 5" xfId="57"/>
    <cellStyle name="20% - 强调文字颜色 6" xfId="58"/>
    <cellStyle name="20% - 强调文字颜色 6 2" xfId="59"/>
    <cellStyle name="20% - 强调文字颜色 6 3" xfId="60"/>
    <cellStyle name="20% - 强调文字颜色 6 4" xfId="61"/>
    <cellStyle name="20% - 强调文字颜色 6 5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アクセント 1" xfId="69"/>
    <cellStyle name="40% - アクセント 2" xfId="70"/>
    <cellStyle name="40% - アクセント 3" xfId="71"/>
    <cellStyle name="40% - アクセント 4" xfId="72"/>
    <cellStyle name="40% - アクセント 5" xfId="73"/>
    <cellStyle name="40% - アクセント 6" xfId="74"/>
    <cellStyle name="40% - 강조색1" xfId="75"/>
    <cellStyle name="40% - 강조색2" xfId="76"/>
    <cellStyle name="40% - 강조색3" xfId="77"/>
    <cellStyle name="40% - 강조색4" xfId="78"/>
    <cellStyle name="40% - 강조색5" xfId="79"/>
    <cellStyle name="40% - 강조색6" xfId="80"/>
    <cellStyle name="40% - 强调文字颜色 1" xfId="81"/>
    <cellStyle name="40% - 强调文字颜色 1 2" xfId="82"/>
    <cellStyle name="40% - 强调文字颜色 1 3" xfId="83"/>
    <cellStyle name="40% - 强调文字颜色 1 4" xfId="84"/>
    <cellStyle name="40% - 强调文字颜色 1 5" xfId="85"/>
    <cellStyle name="40% - 强调文字颜色 2" xfId="86"/>
    <cellStyle name="40% - 强调文字颜色 2 2" xfId="87"/>
    <cellStyle name="40% - 强调文字颜色 2 3" xfId="88"/>
    <cellStyle name="40% - 强调文字颜色 2 4" xfId="89"/>
    <cellStyle name="40% - 强调文字颜色 2 5" xfId="90"/>
    <cellStyle name="40% - 强调文字颜色 3" xfId="91"/>
    <cellStyle name="40% - 强调文字颜色 3 2" xfId="92"/>
    <cellStyle name="40% - 强调文字颜色 3 3" xfId="93"/>
    <cellStyle name="40% - 强调文字颜色 3 4" xfId="94"/>
    <cellStyle name="40% - 强调文字颜色 3 5" xfId="95"/>
    <cellStyle name="40% - 强调文字颜色 4" xfId="96"/>
    <cellStyle name="40% - 强调文字颜色 4 2" xfId="97"/>
    <cellStyle name="40% - 强调文字颜色 4 3" xfId="98"/>
    <cellStyle name="40% - 强调文字颜色 4 4" xfId="99"/>
    <cellStyle name="40% - 强调文字颜色 4 5" xfId="100"/>
    <cellStyle name="40% - 强调文字颜色 5" xfId="101"/>
    <cellStyle name="40% - 强调文字颜色 5 2" xfId="102"/>
    <cellStyle name="40% - 强调文字颜色 5 3" xfId="103"/>
    <cellStyle name="40% - 强调文字颜色 5 4" xfId="104"/>
    <cellStyle name="40% - 强调文字颜色 5 5" xfId="105"/>
    <cellStyle name="40% - 强调文字颜色 6" xfId="106"/>
    <cellStyle name="40% - 强调文字颜色 6 2" xfId="107"/>
    <cellStyle name="40% - 强调文字颜色 6 3" xfId="108"/>
    <cellStyle name="40% - 强调文字颜色 6 4" xfId="109"/>
    <cellStyle name="40% - 强调文字颜色 6 5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アクセント 1" xfId="117"/>
    <cellStyle name="60% - アクセント 2" xfId="118"/>
    <cellStyle name="60% - アクセント 3" xfId="119"/>
    <cellStyle name="60% - アクセント 4" xfId="120"/>
    <cellStyle name="60% - アクセント 5" xfId="121"/>
    <cellStyle name="60% - アクセント 6" xfId="122"/>
    <cellStyle name="60% - 강조색1" xfId="123"/>
    <cellStyle name="60% - 강조색2" xfId="124"/>
    <cellStyle name="60% - 강조색3" xfId="125"/>
    <cellStyle name="60% - 강조색4" xfId="126"/>
    <cellStyle name="60% - 강조색5" xfId="127"/>
    <cellStyle name="60% - 강조색6" xfId="128"/>
    <cellStyle name="60% - 强调文字颜色 1" xfId="129"/>
    <cellStyle name="60% - 强调文字颜色 1 2" xfId="130"/>
    <cellStyle name="60% - 强调文字颜色 1 3" xfId="131"/>
    <cellStyle name="60% - 强调文字颜色 1 4" xfId="132"/>
    <cellStyle name="60% - 强调文字颜色 1 5" xfId="133"/>
    <cellStyle name="60% - 强调文字颜色 1 6" xfId="134"/>
    <cellStyle name="60% - 强调文字颜色 1 7" xfId="135"/>
    <cellStyle name="60% - 强调文字颜色 2" xfId="136"/>
    <cellStyle name="60% - 强调文字颜色 2 2" xfId="137"/>
    <cellStyle name="60% - 强调文字颜色 2 3" xfId="138"/>
    <cellStyle name="60% - 强调文字颜色 2 4" xfId="139"/>
    <cellStyle name="60% - 强调文字颜色 2 5" xfId="140"/>
    <cellStyle name="60% - 强调文字颜色 2 6" xfId="141"/>
    <cellStyle name="60% - 强调文字颜色 2 7" xfId="142"/>
    <cellStyle name="60% - 强调文字颜色 3" xfId="143"/>
    <cellStyle name="60% - 强调文字颜色 3 2" xfId="144"/>
    <cellStyle name="60% - 强调文字颜色 3 3" xfId="145"/>
    <cellStyle name="60% - 强调文字颜色 3 4" xfId="146"/>
    <cellStyle name="60% - 强调文字颜色 3 5" xfId="147"/>
    <cellStyle name="60% - 强调文字颜色 3 6" xfId="148"/>
    <cellStyle name="60% - 强调文字颜色 3 7" xfId="149"/>
    <cellStyle name="60% - 强调文字颜色 4" xfId="150"/>
    <cellStyle name="60% - 强调文字颜色 4 2" xfId="151"/>
    <cellStyle name="60% - 强调文字颜色 4 3" xfId="152"/>
    <cellStyle name="60% - 强调文字颜色 4 4" xfId="153"/>
    <cellStyle name="60% - 强调文字颜色 4 5" xfId="154"/>
    <cellStyle name="60% - 强调文字颜色 4 6" xfId="155"/>
    <cellStyle name="60% - 强调文字颜色 4 7" xfId="156"/>
    <cellStyle name="60% - 强调文字颜色 5" xfId="157"/>
    <cellStyle name="60% - 强调文字颜色 5 2" xfId="158"/>
    <cellStyle name="60% - 强调文字颜色 5 3" xfId="159"/>
    <cellStyle name="60% - 强调文字颜色 5 4" xfId="160"/>
    <cellStyle name="60% - 强调文字颜色 5 5" xfId="161"/>
    <cellStyle name="60% - 强调文字颜色 5 6" xfId="162"/>
    <cellStyle name="60% - 强调文字颜色 5 7" xfId="163"/>
    <cellStyle name="60% - 强调文字颜色 6" xfId="164"/>
    <cellStyle name="60% - 强调文字颜色 6 2" xfId="165"/>
    <cellStyle name="60% - 强调文字颜色 6 3" xfId="166"/>
    <cellStyle name="60% - 强调文字颜色 6 4" xfId="167"/>
    <cellStyle name="60% - 强调文字颜色 6 5" xfId="168"/>
    <cellStyle name="60% - 强调文字颜色 6 6" xfId="169"/>
    <cellStyle name="60% - 强调文字颜色 6 7" xfId="170"/>
    <cellStyle name="Accent1" xfId="171"/>
    <cellStyle name="Accent2" xfId="172"/>
    <cellStyle name="Accent3" xfId="173"/>
    <cellStyle name="Accent4" xfId="174"/>
    <cellStyle name="Accent5" xfId="175"/>
    <cellStyle name="Accent6" xfId="176"/>
    <cellStyle name="Bad" xfId="177"/>
    <cellStyle name="Calc Currency (0)" xfId="178"/>
    <cellStyle name="Calculation" xfId="179"/>
    <cellStyle name="Check Cell" xfId="180"/>
    <cellStyle name="Comma [0]_laroux" xfId="181"/>
    <cellStyle name="Comma_laroux" xfId="182"/>
    <cellStyle name="Comma0" xfId="183"/>
    <cellStyle name="Copied" xfId="184"/>
    <cellStyle name="Currency [0]_laroux" xfId="185"/>
    <cellStyle name="Currency_laroux" xfId="186"/>
    <cellStyle name="Currency0" xfId="187"/>
    <cellStyle name="Date" xfId="188"/>
    <cellStyle name="Entered" xfId="189"/>
    <cellStyle name="Explanatory Text" xfId="190"/>
    <cellStyle name="Fixed" xfId="191"/>
    <cellStyle name="Good" xfId="192"/>
    <cellStyle name="Grey" xfId="193"/>
    <cellStyle name="Header1" xfId="194"/>
    <cellStyle name="Header2" xfId="195"/>
    <cellStyle name="Heading 1" xfId="196"/>
    <cellStyle name="Heading 2" xfId="197"/>
    <cellStyle name="Heading 3" xfId="198"/>
    <cellStyle name="Heading 4" xfId="199"/>
    <cellStyle name="Input" xfId="200"/>
    <cellStyle name="Input [yellow]" xfId="201"/>
    <cellStyle name="Linked Cell" xfId="202"/>
    <cellStyle name="Neutral" xfId="203"/>
    <cellStyle name="Normal - Style1" xfId="204"/>
    <cellStyle name="Normal_#10-Headcount" xfId="205"/>
    <cellStyle name="Note" xfId="206"/>
    <cellStyle name="Output" xfId="207"/>
    <cellStyle name="Percent [2]" xfId="208"/>
    <cellStyle name="RevList" xfId="209"/>
    <cellStyle name="Subtotal" xfId="210"/>
    <cellStyle name="Title" xfId="211"/>
    <cellStyle name="Total" xfId="212"/>
    <cellStyle name="Warning Text" xfId="213"/>
    <cellStyle name="アクセント 1" xfId="214"/>
    <cellStyle name="アクセント 2" xfId="215"/>
    <cellStyle name="アクセント 3" xfId="216"/>
    <cellStyle name="アクセント 4" xfId="217"/>
    <cellStyle name="アクセント 5" xfId="218"/>
    <cellStyle name="アクセント 6" xfId="219"/>
    <cellStyle name="タイトル" xfId="220"/>
    <cellStyle name="チェック セル" xfId="221"/>
    <cellStyle name="どちらでもない" xfId="222"/>
    <cellStyle name="Percent" xfId="223"/>
    <cellStyle name="パーセント 2" xfId="224"/>
    <cellStyle name="Hyperlink" xfId="225"/>
    <cellStyle name="メモ" xfId="226"/>
    <cellStyle name="リンク セル" xfId="227"/>
    <cellStyle name="遽_laroux" xfId="228"/>
    <cellStyle name="강조색1" xfId="229"/>
    <cellStyle name="강조색2" xfId="230"/>
    <cellStyle name="강조색3" xfId="231"/>
    <cellStyle name="강조색4" xfId="232"/>
    <cellStyle name="강조색5" xfId="233"/>
    <cellStyle name="강조색6" xfId="234"/>
    <cellStyle name="경고문" xfId="235"/>
    <cellStyle name="계산" xfId="236"/>
    <cellStyle name="悪い" xfId="237"/>
    <cellStyle name="一般_2L-PATIC" xfId="238"/>
    <cellStyle name="나쁨" xfId="239"/>
    <cellStyle name="貨幣 [0]_2L-PATIC" xfId="240"/>
    <cellStyle name="貨幣[0]_laroux" xfId="241"/>
    <cellStyle name="貨幣_2L-PATIC" xfId="242"/>
    <cellStyle name="解释性文本" xfId="243"/>
    <cellStyle name="解释性文本 2" xfId="244"/>
    <cellStyle name="解释性文本 3" xfId="245"/>
    <cellStyle name="解释性文本 4" xfId="246"/>
    <cellStyle name="解释性文本 5" xfId="247"/>
    <cellStyle name="解释性文本 6" xfId="248"/>
    <cellStyle name="解释性文本 7" xfId="249"/>
    <cellStyle name="計算" xfId="250"/>
    <cellStyle name="警告文" xfId="251"/>
    <cellStyle name="警告文本" xfId="252"/>
    <cellStyle name="警告文本 2" xfId="253"/>
    <cellStyle name="警告文本 3" xfId="254"/>
    <cellStyle name="警告文本 4" xfId="255"/>
    <cellStyle name="警告文本 5" xfId="256"/>
    <cellStyle name="警告文本 6" xfId="257"/>
    <cellStyle name="警告文本 7" xfId="258"/>
    <cellStyle name="Comma [0]" xfId="259"/>
    <cellStyle name="Comma" xfId="260"/>
    <cellStyle name="桁区切り 2" xfId="261"/>
    <cellStyle name="桁区切り 2 2" xfId="262"/>
    <cellStyle name="桁区切り 3" xfId="263"/>
    <cellStyle name="桁区切り 4" xfId="264"/>
    <cellStyle name="桁区切り 5" xfId="265"/>
    <cellStyle name="桁区切り 6" xfId="266"/>
    <cellStyle name="桁区切り 7" xfId="267"/>
    <cellStyle name="見出し 1" xfId="268"/>
    <cellStyle name="見出し 2" xfId="269"/>
    <cellStyle name="見出し 3" xfId="270"/>
    <cellStyle name="見出し 4" xfId="271"/>
    <cellStyle name="好" xfId="272"/>
    <cellStyle name="好 2" xfId="273"/>
    <cellStyle name="好 3" xfId="274"/>
    <cellStyle name="好 4" xfId="275"/>
    <cellStyle name="好 5" xfId="276"/>
    <cellStyle name="好 6" xfId="277"/>
    <cellStyle name="好 7" xfId="278"/>
    <cellStyle name="差" xfId="279"/>
    <cellStyle name="差 2" xfId="280"/>
    <cellStyle name="差 3" xfId="281"/>
    <cellStyle name="差 4" xfId="282"/>
    <cellStyle name="差 5" xfId="283"/>
    <cellStyle name="差 6" xfId="284"/>
    <cellStyle name="差 7" xfId="285"/>
    <cellStyle name="뒤에 오는 하이퍼링크_StartUp" xfId="286"/>
    <cellStyle name="集計" xfId="287"/>
    <cellStyle name="出力" xfId="288"/>
    <cellStyle name="똿뗦먛귟 [0.00]_PRODUCT DETAIL Q1" xfId="289"/>
    <cellStyle name="똿뗦먛귟_PRODUCT DETAIL Q1" xfId="290"/>
    <cellStyle name="説明文" xfId="291"/>
    <cellStyle name="千分位[0]_2L-PATIC" xfId="292"/>
    <cellStyle name="千分位_2L-PATIC" xfId="293"/>
    <cellStyle name="注释" xfId="294"/>
    <cellStyle name="超連結_ECSYSTEM" xfId="295"/>
    <cellStyle name="Currency [0]" xfId="296"/>
    <cellStyle name="Currency" xfId="297"/>
    <cellStyle name="通貨 2" xfId="298"/>
    <cellStyle name="通貨 2 2" xfId="299"/>
    <cellStyle name="通貨 3" xfId="300"/>
    <cellStyle name="入力" xfId="301"/>
    <cellStyle name="標準 10" xfId="302"/>
    <cellStyle name="標準 11" xfId="303"/>
    <cellStyle name="標準 12" xfId="304"/>
    <cellStyle name="標準 13" xfId="305"/>
    <cellStyle name="標準 2" xfId="306"/>
    <cellStyle name="標準 2 2" xfId="307"/>
    <cellStyle name="標準 2 3" xfId="308"/>
    <cellStyle name="標準 3" xfId="309"/>
    <cellStyle name="標準 3 2" xfId="310"/>
    <cellStyle name="標準 3 3" xfId="311"/>
    <cellStyle name="標準 4" xfId="312"/>
    <cellStyle name="標準 5" xfId="313"/>
    <cellStyle name="標準 6" xfId="314"/>
    <cellStyle name="標準 7" xfId="315"/>
    <cellStyle name="標準 8" xfId="316"/>
    <cellStyle name="標準 9" xfId="317"/>
    <cellStyle name="Followed Hyperlink" xfId="318"/>
    <cellStyle name="메모" xfId="319"/>
    <cellStyle name="未定義" xfId="320"/>
    <cellStyle name="良い" xfId="321"/>
    <cellStyle name="믅됞 [0.00]_PRODUCT DETAIL Q1" xfId="322"/>
    <cellStyle name="믅됞_PRODUCT DETAIL Q1" xfId="323"/>
    <cellStyle name="백분율_HOBONG" xfId="324"/>
    <cellStyle name="보통" xfId="325"/>
    <cellStyle name="뷭?_BOOKSHIP" xfId="326"/>
    <cellStyle name="巍葆 [0]_95鼻褒瞳" xfId="327"/>
    <cellStyle name="巍葆_95鼻褒瞳" xfId="328"/>
    <cellStyle name="설명 텍스트" xfId="329"/>
    <cellStyle name="셀 확인" xfId="330"/>
    <cellStyle name="연결된 셀" xfId="331"/>
    <cellStyle name="요약" xfId="332"/>
    <cellStyle name="隨後的超連結_ECSYSTEM" xfId="333"/>
    <cellStyle name="입력" xfId="334"/>
    <cellStyle name="제목" xfId="335"/>
    <cellStyle name="제목 1" xfId="336"/>
    <cellStyle name="제목 2" xfId="337"/>
    <cellStyle name="제목 3" xfId="338"/>
    <cellStyle name="제목 4" xfId="339"/>
    <cellStyle name="제목_EXMS10(r2)" xfId="340"/>
    <cellStyle name="좋음" xfId="341"/>
    <cellStyle name="출력" xfId="342"/>
    <cellStyle name="콤마 [0]_1202" xfId="343"/>
    <cellStyle name="콤마_1202" xfId="344"/>
    <cellStyle name="통화 [0]_1202" xfId="345"/>
    <cellStyle name="통화_1202" xfId="346"/>
    <cellStyle name="표준_(정보부문)월별인원계획" xfId="347"/>
    <cellStyle name="하이퍼링크_StartUp" xfId="348"/>
    <cellStyle name="强调文字颜色 1" xfId="349"/>
    <cellStyle name="强调文字颜色 1 2" xfId="350"/>
    <cellStyle name="强调文字颜色 1 3" xfId="351"/>
    <cellStyle name="强调文字颜色 1 4" xfId="352"/>
    <cellStyle name="强调文字颜色 1 5" xfId="353"/>
    <cellStyle name="强调文字颜色 1 6" xfId="354"/>
    <cellStyle name="强调文字颜色 1 7" xfId="355"/>
    <cellStyle name="强调文字颜色 2" xfId="356"/>
    <cellStyle name="强调文字颜色 2 2" xfId="357"/>
    <cellStyle name="强调文字颜色 2 3" xfId="358"/>
    <cellStyle name="强调文字颜色 2 4" xfId="359"/>
    <cellStyle name="强调文字颜色 2 5" xfId="360"/>
    <cellStyle name="强调文字颜色 2 6" xfId="361"/>
    <cellStyle name="强调文字颜色 2 7" xfId="362"/>
    <cellStyle name="强调文字颜色 3" xfId="363"/>
    <cellStyle name="强调文字颜色 3 2" xfId="364"/>
    <cellStyle name="强调文字颜色 3 3" xfId="365"/>
    <cellStyle name="强调文字颜色 3 4" xfId="366"/>
    <cellStyle name="强调文字颜色 3 5" xfId="367"/>
    <cellStyle name="强调文字颜色 3 6" xfId="368"/>
    <cellStyle name="强调文字颜色 3 7" xfId="369"/>
    <cellStyle name="强调文字颜色 4" xfId="370"/>
    <cellStyle name="强调文字颜色 4 2" xfId="371"/>
    <cellStyle name="强调文字颜色 4 3" xfId="372"/>
    <cellStyle name="强调文字颜色 4 4" xfId="373"/>
    <cellStyle name="强调文字颜色 4 5" xfId="374"/>
    <cellStyle name="强调文字颜色 4 6" xfId="375"/>
    <cellStyle name="强调文字颜色 4 7" xfId="376"/>
    <cellStyle name="强调文字颜色 5" xfId="377"/>
    <cellStyle name="强调文字颜色 5 2" xfId="378"/>
    <cellStyle name="强调文字颜色 5 3" xfId="379"/>
    <cellStyle name="强调文字颜色 5 4" xfId="380"/>
    <cellStyle name="强调文字颜色 5 5" xfId="381"/>
    <cellStyle name="强调文字颜色 5 6" xfId="382"/>
    <cellStyle name="强调文字颜色 5 7" xfId="383"/>
    <cellStyle name="强调文字颜色 6" xfId="384"/>
    <cellStyle name="强调文字颜色 6 2" xfId="385"/>
    <cellStyle name="强调文字颜色 6 3" xfId="386"/>
    <cellStyle name="强调文字颜色 6 4" xfId="387"/>
    <cellStyle name="强调文字颜色 6 5" xfId="388"/>
    <cellStyle name="强调文字颜色 6 6" xfId="389"/>
    <cellStyle name="强调文字颜色 6 7" xfId="390"/>
    <cellStyle name="标题" xfId="391"/>
    <cellStyle name="标题 1" xfId="392"/>
    <cellStyle name="标题 1 2" xfId="393"/>
    <cellStyle name="标题 1 3" xfId="394"/>
    <cellStyle name="标题 1 4" xfId="395"/>
    <cellStyle name="标题 1 5" xfId="396"/>
    <cellStyle name="标题 1 6" xfId="397"/>
    <cellStyle name="标题 1 7" xfId="398"/>
    <cellStyle name="标题 10" xfId="399"/>
    <cellStyle name="标题 2" xfId="400"/>
    <cellStyle name="标题 2 2" xfId="401"/>
    <cellStyle name="标题 2 3" xfId="402"/>
    <cellStyle name="标题 2 4" xfId="403"/>
    <cellStyle name="标题 2 5" xfId="404"/>
    <cellStyle name="标题 2 6" xfId="405"/>
    <cellStyle name="标题 2 7" xfId="406"/>
    <cellStyle name="标题 3" xfId="407"/>
    <cellStyle name="标题 3 2" xfId="408"/>
    <cellStyle name="标题 3 3" xfId="409"/>
    <cellStyle name="标题 3 4" xfId="410"/>
    <cellStyle name="标题 3 5" xfId="411"/>
    <cellStyle name="标题 3 6" xfId="412"/>
    <cellStyle name="标题 3 7" xfId="413"/>
    <cellStyle name="标题 4" xfId="414"/>
    <cellStyle name="标题 4 2" xfId="415"/>
    <cellStyle name="标题 4 3" xfId="416"/>
    <cellStyle name="标题 4 4" xfId="417"/>
    <cellStyle name="标题 4 5" xfId="418"/>
    <cellStyle name="标题 4 6" xfId="419"/>
    <cellStyle name="标题 4 7" xfId="420"/>
    <cellStyle name="标题 5" xfId="421"/>
    <cellStyle name="标题 6" xfId="422"/>
    <cellStyle name="标题 7" xfId="423"/>
    <cellStyle name="标题 8" xfId="424"/>
    <cellStyle name="标题 9" xfId="425"/>
    <cellStyle name="检查单元格" xfId="426"/>
    <cellStyle name="检查单元格 2" xfId="427"/>
    <cellStyle name="检查单元格 3" xfId="428"/>
    <cellStyle name="检查单元格 4" xfId="429"/>
    <cellStyle name="检查单元格 5" xfId="430"/>
    <cellStyle name="检查单元格 6" xfId="431"/>
    <cellStyle name="检查单元格 7" xfId="432"/>
    <cellStyle name="汇总" xfId="433"/>
    <cellStyle name="汇总 2" xfId="434"/>
    <cellStyle name="汇总 3" xfId="435"/>
    <cellStyle name="汇总 4" xfId="436"/>
    <cellStyle name="汇总 5" xfId="437"/>
    <cellStyle name="汇总 6" xfId="438"/>
    <cellStyle name="汇总 7" xfId="439"/>
    <cellStyle name="计算" xfId="440"/>
    <cellStyle name="计算 2" xfId="441"/>
    <cellStyle name="计算 3" xfId="442"/>
    <cellStyle name="计算 4" xfId="443"/>
    <cellStyle name="计算 5" xfId="444"/>
    <cellStyle name="计算 6" xfId="445"/>
    <cellStyle name="计算 7" xfId="446"/>
    <cellStyle name="输出" xfId="447"/>
    <cellStyle name="输出 2" xfId="448"/>
    <cellStyle name="输出 3" xfId="449"/>
    <cellStyle name="输出 4" xfId="450"/>
    <cellStyle name="输出 5" xfId="451"/>
    <cellStyle name="输出 6" xfId="452"/>
    <cellStyle name="输出 7" xfId="453"/>
    <cellStyle name="输入" xfId="454"/>
    <cellStyle name="输入 2" xfId="455"/>
    <cellStyle name="输入 3" xfId="456"/>
    <cellStyle name="输入 4" xfId="457"/>
    <cellStyle name="输入 5" xfId="458"/>
    <cellStyle name="输入 6" xfId="459"/>
    <cellStyle name="输入 7" xfId="460"/>
    <cellStyle name="适中" xfId="461"/>
    <cellStyle name="适中 2" xfId="462"/>
    <cellStyle name="适中 3" xfId="463"/>
    <cellStyle name="适中 4" xfId="464"/>
    <cellStyle name="适中 5" xfId="465"/>
    <cellStyle name="适中 6" xfId="466"/>
    <cellStyle name="适中 7" xfId="467"/>
    <cellStyle name="链接单元格" xfId="468"/>
    <cellStyle name="链接单元格 2" xfId="469"/>
    <cellStyle name="链接单元格 3" xfId="470"/>
    <cellStyle name="链接单元格 4" xfId="471"/>
    <cellStyle name="链接单元格 5" xfId="472"/>
    <cellStyle name="链接单元格 6" xfId="473"/>
    <cellStyle name="链接单元格 7" xfId="474"/>
    <cellStyle name="鱔 [0]_95鼻褒瞳" xfId="475"/>
    <cellStyle name="鱔_95鼻褒瞳" xfId="4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59</xdr:row>
      <xdr:rowOff>0</xdr:rowOff>
    </xdr:from>
    <xdr:to>
      <xdr:col>15</xdr:col>
      <xdr:colOff>57150</xdr:colOff>
      <xdr:row>64</xdr:row>
      <xdr:rowOff>0</xdr:rowOff>
    </xdr:to>
    <xdr:sp>
      <xdr:nvSpPr>
        <xdr:cNvPr id="1" name="フローチャート: 処理 1"/>
        <xdr:cNvSpPr>
          <a:spLocks noChangeAspect="1"/>
        </xdr:cNvSpPr>
      </xdr:nvSpPr>
      <xdr:spPr>
        <a:xfrm>
          <a:off x="2257425" y="8982075"/>
          <a:ext cx="3038475" cy="71437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日本発北米向け　世界ランキング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JTC</a:t>
          </a:r>
          <a:r>
            <a:rPr lang="en-US" cap="none" sz="105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年間取扱量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</a:rPr>
            <a:t>6984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TEU
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（ジャーナルオブコマース誌</a:t>
          </a:r>
          <a:r>
            <a:rPr lang="en-US" cap="none" sz="700" b="0" i="0" u="none" baseline="0">
              <a:solidFill>
                <a:srgbClr val="000000"/>
              </a:solidFill>
            </a:rPr>
            <a:t>2008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</a:rPr>
            <a:t>NVOCC/FORWARDER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部門　調査結果）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pntrust.co.jp/service/xls/&#12473;&#12465;&#12472;&#12517;&#12540;&#12523;&#65288;&#21360;&#21047;&#29992;&#65289;/JTC&#12473;&#12465;&#12472;&#12517;&#12540;&#12523;%20(P1-14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pntrust.co.jp/service/xls/JTC&#12473;&#12465;&#12472;&#12517;&#12540;&#12523;&#65288;&#27431;&#24030;&#9679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a-file2\share\Documents%20and%20Settings\JPTC\My%20Documents\JTC&#12473;&#12465;&#12472;&#12517;&#12540;&#12523;&#65288;&#21271;&#31859;5&#26376;&#65289;cOP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pntrust.co.jp/service/xls/&#12473;&#12465;&#12472;&#12517;&#12540;&#12523;&#65288;&#21360;&#21047;&#29992;&#65289;\JTC&#12473;&#12465;&#12472;&#12517;&#12540;&#12523;&#65288;P1%20&#21271;&#31859;PSW%206&#2637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era-file2\share\Documents%20and%20Settings\jptc\&#12487;&#12473;&#12463;&#12488;&#12483;&#12503;\&#20234;&#34276;JTC&#12473;&#12465;&#12472;&#12517;&#12540;&#12523;&#65288;&#21271;&#31859;&#65299;&#26376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pntrust.co.jp/service/xls/&#12473;&#12465;&#12472;&#12517;&#12540;&#12523;&#65288;&#12513;&#12540;&#12523;&#37197;&#20449;&#29992;&#65289;\JTC&#12473;&#12465;&#12472;&#12517;&#12540;&#12523;&#65288;P1%20&#21271;&#31859;PSW%206&#2637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pntrust.co.jp/service/xls/&#12473;&#12465;&#12472;&#12517;&#12540;&#12523;&#65288;&#12513;&#12540;&#12523;&#37197;&#20449;&#29992;&#65289;/JTC&#12473;&#12465;&#12472;&#12517;&#12540;&#12523;&#65288;&#27431;&#24030;&#9679;&#26376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jpntrust.co.jp/service/xls/&#12473;&#12465;&#12472;&#12517;&#12540;&#12523;&#65288;&#12513;&#12540;&#12523;&#37197;&#20449;&#29992;&#65289;/&#12473;&#12465;&#12472;&#12517;&#12540;&#12523;&#65288;&#21360;&#21047;&#29992;&#65289;/JTC&#12473;&#12465;&#12472;&#12517;&#12540;&#12523;%20(P1-14&#6528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4.202\&#20849;&#26377;\&#26412;&#25903;&#24215;&#38291;&#20849;&#26377;\&#12452;&#12531;&#12479;&#12540;&#12531;\&#12473;&#12465;&#12472;&#12517;&#12540;&#12523;&#65288;&#21360;&#21047;&#29992;&#65289;\JTC&#12473;&#12465;&#12472;&#12517;&#12540;&#12523;%20(P04%20&#21271;&#31859;AW-1%204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P1) 北米西岸 PSW "/>
      <sheetName val="(P2) 北米西岸&amp;カナダ PNW"/>
      <sheetName val="(P3) 北米西岸&amp;カナダ PNW (2)"/>
      <sheetName val="(P4) 北米東岸 ALL WATER(1)"/>
      <sheetName val="(P5) 北米東岸 ALL WATER (2)"/>
      <sheetName val="(P6) 北米向け 名古屋発LAX経由　LCL (2)"/>
      <sheetName val="(P7) 北米向け 名古屋発LAX経由　LCL(2)"/>
      <sheetName val="(P8) 北米向け LCL"/>
      <sheetName val="(P9) カナダ向けLCL"/>
      <sheetName val="(P10) 北米向け 在来船"/>
      <sheetName val="(P11) 北欧向け "/>
      <sheetName val="(P12) 地中海向"/>
      <sheetName val="(P13) 東南アジア向け サービス"/>
      <sheetName val="(P14) インド"/>
    </sheetNames>
    <sheetDataSet>
      <sheetData sheetId="4">
        <row r="27">
          <cell r="AD27" t="str">
            <v>A-VESSEL</v>
          </cell>
        </row>
        <row r="28">
          <cell r="AD28" t="str">
            <v>APL ARABIA</v>
          </cell>
        </row>
        <row r="29">
          <cell r="AD29" t="str">
            <v>APL AUSTRALIA</v>
          </cell>
        </row>
        <row r="30">
          <cell r="AD30" t="str">
            <v>APL EGYPT</v>
          </cell>
        </row>
        <row r="31">
          <cell r="AD31" t="str">
            <v>APL GARNET</v>
          </cell>
        </row>
        <row r="32">
          <cell r="AD32" t="str">
            <v>APL ITALY</v>
          </cell>
        </row>
        <row r="33">
          <cell r="AD33" t="str">
            <v>APL JADE </v>
          </cell>
        </row>
        <row r="34">
          <cell r="AD34" t="str">
            <v>APL MALAYSIA</v>
          </cell>
        </row>
        <row r="35">
          <cell r="AD35" t="str">
            <v>APL SARDONYX</v>
          </cell>
        </row>
        <row r="36">
          <cell r="AD36" t="str">
            <v>MOL EFFICIENCY</v>
          </cell>
        </row>
        <row r="37">
          <cell r="AD37" t="str">
            <v>MOL ENDEAVOR</v>
          </cell>
        </row>
        <row r="38">
          <cell r="AD38" t="str">
            <v>MOL ENDOWMENT</v>
          </cell>
        </row>
        <row r="39">
          <cell r="AD39" t="str">
            <v>MOL ENDURANCE</v>
          </cell>
        </row>
        <row r="40">
          <cell r="AD40" t="str">
            <v>MOL EXCELLENCE</v>
          </cell>
        </row>
        <row r="63">
          <cell r="AE63" t="str">
            <v>A-VESSEL</v>
          </cell>
        </row>
        <row r="64">
          <cell r="AE64" t="str">
            <v>-</v>
          </cell>
        </row>
        <row r="65">
          <cell r="AE65" t="str">
            <v>★ZIM</v>
          </cell>
        </row>
        <row r="66">
          <cell r="AE66" t="str">
            <v>HAMILTON STRAIT</v>
          </cell>
        </row>
        <row r="67">
          <cell r="AE67" t="str">
            <v>CARINA STAR</v>
          </cell>
        </row>
        <row r="68">
          <cell r="AE68" t="str">
            <v>STX YOKOHAMA</v>
          </cell>
        </row>
        <row r="69">
          <cell r="AE69" t="str">
            <v>STX TOKYO</v>
          </cell>
        </row>
        <row r="70">
          <cell r="AE70" t="str">
            <v>JIN MAN YU</v>
          </cell>
        </row>
        <row r="71">
          <cell r="AE71" t="str">
            <v>GOLDEN WING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P11) 北欧向け"/>
      <sheetName val="(P12) 地中海向 1"/>
      <sheetName val="(P13) 地中海 2・黒海"/>
      <sheetName val="(P14) 黒海"/>
    </sheetNames>
    <sheetDataSet>
      <sheetData sheetId="1">
        <row r="20">
          <cell r="AB20" t="str">
            <v>★CMA</v>
          </cell>
        </row>
        <row r="21">
          <cell r="AB21" t="str">
            <v>HUNZE TRADER</v>
          </cell>
        </row>
        <row r="22">
          <cell r="AB22" t="str">
            <v>AS SAVONIA</v>
          </cell>
        </row>
        <row r="23">
          <cell r="AB23" t="str">
            <v>A-VESSEL</v>
          </cell>
        </row>
        <row r="24">
          <cell r="AB24" t="str">
            <v>BALTIC STRAIT</v>
          </cell>
        </row>
        <row r="25">
          <cell r="AB25" t="str">
            <v>HALCYON</v>
          </cell>
        </row>
        <row r="26">
          <cell r="AB26" t="str">
            <v>KUO CHANG</v>
          </cell>
        </row>
        <row r="27">
          <cell r="AB27" t="str">
            <v>KUO CHIA</v>
          </cell>
        </row>
        <row r="28">
          <cell r="AB28" t="str">
            <v>KUO FU</v>
          </cell>
        </row>
        <row r="29">
          <cell r="AB29" t="str">
            <v>KUO YU</v>
          </cell>
        </row>
        <row r="30">
          <cell r="AB30" t="str">
            <v>KUO YU</v>
          </cell>
        </row>
        <row r="31">
          <cell r="AB31" t="str">
            <v>SAN CLEMENTE</v>
          </cell>
        </row>
        <row r="47">
          <cell r="AB47" t="str">
            <v>★MSC</v>
          </cell>
        </row>
        <row r="48">
          <cell r="AB48" t="str">
            <v>-</v>
          </cell>
        </row>
        <row r="49">
          <cell r="AB49" t="str">
            <v>A-VESSEL</v>
          </cell>
        </row>
        <row r="50">
          <cell r="AB50" t="str">
            <v>MSC DEBRA</v>
          </cell>
        </row>
        <row r="51">
          <cell r="AB51" t="str">
            <v>MSC ELA</v>
          </cell>
        </row>
        <row r="52">
          <cell r="AB52" t="str">
            <v>MSC EMMA</v>
          </cell>
        </row>
        <row r="53">
          <cell r="AB53" t="str">
            <v>MSC FABIENNE</v>
          </cell>
        </row>
        <row r="54">
          <cell r="AB54" t="str">
            <v>MSC KENYA</v>
          </cell>
        </row>
        <row r="55">
          <cell r="AB55" t="str">
            <v>MSC LISA</v>
          </cell>
        </row>
        <row r="56">
          <cell r="AB56" t="str">
            <v>MSC MALACCA</v>
          </cell>
        </row>
        <row r="57">
          <cell r="AB57" t="str">
            <v>MSC ORNELLA</v>
          </cell>
        </row>
        <row r="58">
          <cell r="AB58" t="str">
            <v>MSC POH LIN</v>
          </cell>
        </row>
        <row r="59">
          <cell r="AB59" t="str">
            <v>MSC SARAWAK</v>
          </cell>
        </row>
        <row r="60">
          <cell r="AB60" t="str">
            <v>MSC SENTOSA</v>
          </cell>
        </row>
        <row r="61">
          <cell r="AB61" t="str">
            <v>MSC SWEDEN</v>
          </cell>
        </row>
        <row r="62">
          <cell r="AB62" t="str">
            <v>MSC TANZANIA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P1) 北米西岸 PSW (1)"/>
      <sheetName val="(P2) 北米西岸 PSW (2)"/>
      <sheetName val="(P3) 北米西岸&amp;カナダ PNW"/>
      <sheetName val="(P4) 北米東岸 ALL WATER (1)"/>
      <sheetName val="(P5) 北米東岸 ALL WATER (2)"/>
    </sheetNames>
    <sheetDataSet>
      <sheetData sheetId="0">
        <row r="41">
          <cell r="AA41" t="str">
            <v>HANJIN PHILADELPHIA</v>
          </cell>
        </row>
        <row r="42">
          <cell r="AA42" t="str">
            <v>HANJIN PHOENIX</v>
          </cell>
        </row>
        <row r="43">
          <cell r="AA43" t="str">
            <v>HANJIN PRETORIA</v>
          </cell>
        </row>
        <row r="44">
          <cell r="AA44" t="str">
            <v>HANJIN PRAHA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P1) 北米西岸 PSW"/>
      <sheetName val="#RE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北米西岸向け PSWサービス (1)"/>
      <sheetName val="北米西岸向け PSWサービス (2)"/>
      <sheetName val="北米西岸&amp;カナダ向け PNWサービス"/>
      <sheetName val="北米東岸向け ALL WATERサービス"/>
      <sheetName val="北米東岸向け ALL WATERサービス (2)"/>
      <sheetName val="北米向け 名古屋発LAX経由　LCLサービス"/>
      <sheetName val="北米向け 名古屋発CHICAGO経由　LCLサービス"/>
      <sheetName val="北米向け LCLサービス"/>
      <sheetName val="カナダ向け LCLサービス"/>
      <sheetName val="北米向け 在来船サービス"/>
    </sheetNames>
    <sheetDataSet>
      <sheetData sheetId="4">
        <row r="66">
          <cell r="AC66" t="str">
            <v>ZIM TEXAS</v>
          </cell>
        </row>
        <row r="67">
          <cell r="AC67" t="str">
            <v>CONTI HARMONY </v>
          </cell>
        </row>
        <row r="68">
          <cell r="AC68" t="str">
            <v>EMIRATES MARINA</v>
          </cell>
        </row>
        <row r="69">
          <cell r="AC69" t="str">
            <v>ZIM CANADA</v>
          </cell>
        </row>
        <row r="70">
          <cell r="AC70" t="str">
            <v>ST-CERGUE</v>
          </cell>
        </row>
        <row r="71">
          <cell r="AC71" t="str">
            <v>NORTH SEA</v>
          </cell>
        </row>
        <row r="72">
          <cell r="AC72" t="str">
            <v>ZIM ISRAEL</v>
          </cell>
        </row>
        <row r="73">
          <cell r="AC73" t="str">
            <v>CARIBBEAN SEA</v>
          </cell>
        </row>
        <row r="74">
          <cell r="AC74" t="str">
            <v>ZIM KOREA</v>
          </cell>
        </row>
        <row r="75">
          <cell r="AC75" t="str">
            <v>INDIA LOTUS</v>
          </cell>
        </row>
        <row r="76">
          <cell r="AC76" t="str">
            <v>EMIRATES WATS</v>
          </cell>
        </row>
        <row r="77">
          <cell r="AC77" t="str">
            <v>A-VESSEL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P1) 北米西岸 PSW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(P11) 北欧向け"/>
      <sheetName val="(P12) 地中海向 1"/>
      <sheetName val="(P13) 地中海 2・黒海"/>
      <sheetName val="(P14) 黒海"/>
    </sheetNames>
    <sheetDataSet>
      <sheetData sheetId="1">
        <row r="20">
          <cell r="AB20" t="str">
            <v>★CMA</v>
          </cell>
        </row>
        <row r="21">
          <cell r="AB21" t="str">
            <v>HUNZE TRADER</v>
          </cell>
        </row>
        <row r="22">
          <cell r="AB22" t="str">
            <v>AS SAVONIA</v>
          </cell>
        </row>
        <row r="23">
          <cell r="AB23" t="str">
            <v>A-VESSEL</v>
          </cell>
        </row>
        <row r="24">
          <cell r="AB24" t="str">
            <v>BALTIC STRAIT</v>
          </cell>
        </row>
        <row r="25">
          <cell r="AB25" t="str">
            <v>HALCYON</v>
          </cell>
        </row>
        <row r="26">
          <cell r="AB26" t="str">
            <v>KUO CHANG</v>
          </cell>
        </row>
        <row r="27">
          <cell r="AB27" t="str">
            <v>KUO CHIA</v>
          </cell>
        </row>
        <row r="28">
          <cell r="AB28" t="str">
            <v>KUO FU</v>
          </cell>
        </row>
        <row r="29">
          <cell r="AB29" t="str">
            <v>KUO YU</v>
          </cell>
        </row>
        <row r="30">
          <cell r="AB30" t="str">
            <v>KUO YU</v>
          </cell>
        </row>
        <row r="31">
          <cell r="AB31" t="str">
            <v>SAN CLEMENTE</v>
          </cell>
        </row>
        <row r="47">
          <cell r="AB47" t="str">
            <v>★MSC</v>
          </cell>
        </row>
        <row r="48">
          <cell r="AB48" t="str">
            <v>-</v>
          </cell>
        </row>
        <row r="49">
          <cell r="AB49" t="str">
            <v>A-VESSEL</v>
          </cell>
        </row>
        <row r="50">
          <cell r="AB50" t="str">
            <v>MSC DEBRA</v>
          </cell>
        </row>
        <row r="51">
          <cell r="AB51" t="str">
            <v>MSC ELA</v>
          </cell>
        </row>
        <row r="52">
          <cell r="AB52" t="str">
            <v>MSC EMMA</v>
          </cell>
        </row>
        <row r="53">
          <cell r="AB53" t="str">
            <v>MSC FABIENNE</v>
          </cell>
        </row>
        <row r="54">
          <cell r="AB54" t="str">
            <v>MSC KENYA</v>
          </cell>
        </row>
        <row r="55">
          <cell r="AB55" t="str">
            <v>MSC LISA</v>
          </cell>
        </row>
        <row r="56">
          <cell r="AB56" t="str">
            <v>MSC MALACCA</v>
          </cell>
        </row>
        <row r="57">
          <cell r="AB57" t="str">
            <v>MSC ORNELLA</v>
          </cell>
        </row>
        <row r="58">
          <cell r="AB58" t="str">
            <v>MSC POH LIN</v>
          </cell>
        </row>
        <row r="59">
          <cell r="AB59" t="str">
            <v>MSC SARAWAK</v>
          </cell>
        </row>
        <row r="60">
          <cell r="AB60" t="str">
            <v>MSC SENTOSA</v>
          </cell>
        </row>
        <row r="61">
          <cell r="AB61" t="str">
            <v>MSC SWEDEN</v>
          </cell>
        </row>
        <row r="62">
          <cell r="AB62" t="str">
            <v>MSC TANZANIA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(P1) 北米西岸 PSW"/>
      <sheetName val="(P2) 北米西岸&amp;カナダ PNW"/>
      <sheetName val="(P3) 北米西岸&amp;カナダ PNW (2)"/>
      <sheetName val="(P4) 北米東岸 ALL WATER (1)"/>
      <sheetName val="(P5) 北米東岸 ALL WATER (2)"/>
      <sheetName val="(P6) 北米向け 名古屋発LAX経由　LCL (2)"/>
      <sheetName val="(P7) 北米向け 名古屋発LAX経由　LCL(2)"/>
      <sheetName val="(P8) 北米向け LCL"/>
      <sheetName val="(P9) カナダ向けLCL"/>
      <sheetName val="(P10) 北米向け 在来船"/>
      <sheetName val="(P11) 北欧向け "/>
      <sheetName val="(P12) 地中海向"/>
      <sheetName val="(P13) 東南アジア向け サービス"/>
      <sheetName val="(P14) インド"/>
    </sheetNames>
    <sheetDataSet>
      <sheetData sheetId="4">
        <row r="27">
          <cell r="AD27" t="str">
            <v>APL ARABIA</v>
          </cell>
        </row>
        <row r="28">
          <cell r="AD28" t="str">
            <v>APL AUSTRALIA</v>
          </cell>
        </row>
        <row r="29">
          <cell r="AD29" t="str">
            <v>APL EGYPT</v>
          </cell>
        </row>
        <row r="30">
          <cell r="AD30" t="str">
            <v>APL ITALY</v>
          </cell>
        </row>
        <row r="31">
          <cell r="AD31" t="str">
            <v>APL JADE </v>
          </cell>
        </row>
        <row r="32">
          <cell r="AD32" t="str">
            <v>APL MALAYSIA</v>
          </cell>
        </row>
        <row r="33">
          <cell r="AD33" t="str">
            <v>A-VESSEL</v>
          </cell>
        </row>
        <row r="34">
          <cell r="AD34" t="str">
            <v>MOL EFFICIENCY</v>
          </cell>
        </row>
        <row r="35">
          <cell r="AD35" t="str">
            <v>MOL ENDEAVOR</v>
          </cell>
        </row>
        <row r="36">
          <cell r="AD36" t="str">
            <v>MOL ENDOWMENT</v>
          </cell>
        </row>
        <row r="37">
          <cell r="AD37" t="str">
            <v>MOL ENDURANCE</v>
          </cell>
        </row>
        <row r="38">
          <cell r="AD38" t="str">
            <v>MOL EXCELLENCE</v>
          </cell>
        </row>
        <row r="39">
          <cell r="AD39" t="str">
            <v>APL GARNET</v>
          </cell>
        </row>
        <row r="40">
          <cell r="AD40" t="str">
            <v>MOL INNOVATION</v>
          </cell>
        </row>
        <row r="63">
          <cell r="AE63" t="str">
            <v>HAMILTON STRAIT</v>
          </cell>
        </row>
        <row r="64">
          <cell r="AE64" t="str">
            <v>STX YOKOHAMA</v>
          </cell>
        </row>
        <row r="65">
          <cell r="AE65" t="str">
            <v>STX TOKYO</v>
          </cell>
        </row>
        <row r="66">
          <cell r="AE66" t="str">
            <v>JIN MAN YU</v>
          </cell>
        </row>
        <row r="67">
          <cell r="AE67" t="str">
            <v>GOLDEN WING</v>
          </cell>
        </row>
        <row r="68">
          <cell r="AE68" t="str">
            <v>-</v>
          </cell>
        </row>
        <row r="69">
          <cell r="AE69" t="str">
            <v>A-VESSEL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(P4) 北米東岸 ALL WAT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02"/>
  <sheetViews>
    <sheetView showGridLines="0" tabSelected="1" view="pageBreakPreview" zoomScale="70" zoomScaleNormal="115" zoomScaleSheetLayoutView="70" workbookViewId="0" topLeftCell="A31">
      <selection activeCell="G76" sqref="G76:T82"/>
    </sheetView>
  </sheetViews>
  <sheetFormatPr defaultColWidth="4.00390625" defaultRowHeight="11.25" customHeight="1"/>
  <cols>
    <col min="1" max="1" width="5.00390625" style="64" customWidth="1"/>
    <col min="2" max="2" width="10.375" style="64" customWidth="1"/>
    <col min="3" max="3" width="3.75390625" style="64" customWidth="1"/>
    <col min="4" max="4" width="4.75390625" style="64" customWidth="1"/>
    <col min="5" max="5" width="39.125" style="64" customWidth="1"/>
    <col min="6" max="6" width="23.125" style="65" customWidth="1"/>
    <col min="7" max="18" width="20.625" style="62" customWidth="1"/>
    <col min="19" max="25" width="20.625" style="71" customWidth="1"/>
    <col min="26" max="16384" width="4.00390625" style="71" customWidth="1"/>
  </cols>
  <sheetData>
    <row r="1" spans="1:23" s="62" customFormat="1" ht="11.25" customHeight="1">
      <c r="A1" s="79"/>
      <c r="B1" s="79"/>
      <c r="C1" s="79"/>
      <c r="D1" s="79"/>
      <c r="E1" s="79"/>
      <c r="F1" s="80"/>
      <c r="G1" s="80"/>
      <c r="H1" s="80"/>
      <c r="I1" s="80"/>
      <c r="J1" s="71"/>
      <c r="K1" s="71"/>
      <c r="L1" s="81"/>
      <c r="M1" s="81"/>
      <c r="N1" s="81"/>
      <c r="O1" s="81"/>
      <c r="P1" s="81"/>
      <c r="Q1" s="332" t="s">
        <v>155</v>
      </c>
      <c r="R1" s="332"/>
      <c r="S1" s="332"/>
      <c r="T1" s="332"/>
      <c r="U1" s="165"/>
      <c r="V1" s="165"/>
      <c r="W1" s="71"/>
    </row>
    <row r="2" spans="1:23" s="62" customFormat="1" ht="20.25" customHeight="1">
      <c r="A2" s="427" t="s">
        <v>167</v>
      </c>
      <c r="B2" s="428"/>
      <c r="C2" s="428"/>
      <c r="D2" s="428"/>
      <c r="E2" s="428"/>
      <c r="F2" s="428"/>
      <c r="G2" s="428"/>
      <c r="H2" s="428"/>
      <c r="I2" s="428"/>
      <c r="J2" s="428"/>
      <c r="K2" s="94"/>
      <c r="L2" s="94"/>
      <c r="M2" s="94"/>
      <c r="N2" s="94"/>
      <c r="O2" s="94"/>
      <c r="P2" s="94"/>
      <c r="Q2" s="332"/>
      <c r="R2" s="332"/>
      <c r="S2" s="332"/>
      <c r="T2" s="332"/>
      <c r="U2" s="165"/>
      <c r="V2" s="165"/>
      <c r="W2" s="71"/>
    </row>
    <row r="3" spans="1:23" s="62" customFormat="1" ht="57.75" customHeight="1">
      <c r="A3" s="428"/>
      <c r="B3" s="428"/>
      <c r="C3" s="428"/>
      <c r="D3" s="428"/>
      <c r="E3" s="428"/>
      <c r="F3" s="428"/>
      <c r="G3" s="428"/>
      <c r="H3" s="428"/>
      <c r="I3" s="428"/>
      <c r="J3" s="428"/>
      <c r="K3" s="94"/>
      <c r="L3" s="94"/>
      <c r="M3" s="94"/>
      <c r="N3" s="94"/>
      <c r="O3" s="94"/>
      <c r="P3" s="94"/>
      <c r="Q3" s="331" t="s">
        <v>145</v>
      </c>
      <c r="R3" s="331"/>
      <c r="S3" s="331"/>
      <c r="T3" s="331"/>
      <c r="U3" s="164"/>
      <c r="V3" s="164"/>
      <c r="W3" s="71"/>
    </row>
    <row r="4" spans="1:20" ht="11.25" customHeight="1">
      <c r="A4" s="414"/>
      <c r="B4" s="414"/>
      <c r="C4" s="415"/>
      <c r="D4" s="415"/>
      <c r="E4" s="289"/>
      <c r="F4" s="79"/>
      <c r="G4" s="79"/>
      <c r="H4" s="80"/>
      <c r="I4" s="93"/>
      <c r="J4" s="93"/>
      <c r="K4" s="93"/>
      <c r="L4" s="93"/>
      <c r="M4" s="290"/>
      <c r="N4" s="290"/>
      <c r="O4" s="290"/>
      <c r="P4" s="290"/>
      <c r="Q4" s="331"/>
      <c r="R4" s="331"/>
      <c r="S4" s="331"/>
      <c r="T4" s="331"/>
    </row>
    <row r="5" spans="1:62" ht="11.25" customHeight="1">
      <c r="A5" s="416"/>
      <c r="B5" s="416"/>
      <c r="C5" s="417"/>
      <c r="D5" s="417"/>
      <c r="E5" s="291"/>
      <c r="F5" s="82"/>
      <c r="G5" s="83"/>
      <c r="H5" s="83"/>
      <c r="I5" s="83"/>
      <c r="J5" s="83"/>
      <c r="K5" s="93"/>
      <c r="L5" s="93"/>
      <c r="M5" s="84"/>
      <c r="N5" s="84"/>
      <c r="O5" s="84"/>
      <c r="P5" s="84"/>
      <c r="Q5" s="84"/>
      <c r="R5" s="84"/>
      <c r="S5" s="84"/>
      <c r="T5" s="267"/>
      <c r="U5" s="267"/>
      <c r="V5" s="267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</row>
    <row r="6" spans="1:62" ht="11.25" customHeight="1">
      <c r="A6" s="85"/>
      <c r="B6" s="85"/>
      <c r="C6" s="86"/>
      <c r="D6" s="86"/>
      <c r="E6" s="87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3"/>
      <c r="T6" s="93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</row>
    <row r="7" spans="1:62" ht="11.25" customHeight="1">
      <c r="A7" s="333" t="s">
        <v>172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09"/>
      <c r="V7" s="309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</row>
    <row r="8" spans="1:62" ht="43.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09"/>
      <c r="V8" s="309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</row>
    <row r="9" spans="1:62" ht="20.25" customHeigh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s="67" customFormat="1" ht="9.75">
      <c r="A10" s="90"/>
      <c r="B10" s="97"/>
      <c r="C10" s="97"/>
      <c r="D10" s="97"/>
      <c r="E10" s="97"/>
      <c r="F10" s="74"/>
      <c r="G10" s="75"/>
      <c r="H10" s="72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1"/>
      <c r="T10" s="71"/>
      <c r="U10" s="71"/>
      <c r="V10" s="71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</row>
    <row r="11" spans="1:62" s="67" customFormat="1" ht="75">
      <c r="A11" s="418" t="s">
        <v>173</v>
      </c>
      <c r="B11" s="419"/>
      <c r="C11" s="118" t="s">
        <v>174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71"/>
      <c r="T11" s="71"/>
      <c r="U11" s="71"/>
      <c r="V11" s="71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</row>
    <row r="12" spans="1:60" s="67" customFormat="1" ht="39" customHeight="1">
      <c r="A12" s="407"/>
      <c r="B12" s="408"/>
      <c r="C12" s="408"/>
      <c r="D12" s="408"/>
      <c r="E12" s="408"/>
      <c r="F12" s="292"/>
      <c r="G12" s="409" t="s">
        <v>139</v>
      </c>
      <c r="H12" s="410"/>
      <c r="I12" s="409" t="s">
        <v>141</v>
      </c>
      <c r="J12" s="410"/>
      <c r="K12" s="409" t="s">
        <v>146</v>
      </c>
      <c r="L12" s="411"/>
      <c r="M12" s="412" t="s">
        <v>147</v>
      </c>
      <c r="N12" s="410"/>
      <c r="O12" s="409" t="s">
        <v>142</v>
      </c>
      <c r="P12" s="410"/>
      <c r="Q12" s="71"/>
      <c r="R12" s="71"/>
      <c r="S12" s="71"/>
      <c r="T12" s="71"/>
      <c r="U12" s="71"/>
      <c r="V12" s="71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</row>
    <row r="13" spans="1:60" s="67" customFormat="1" ht="30" customHeight="1">
      <c r="A13" s="402" t="s">
        <v>1</v>
      </c>
      <c r="B13" s="403"/>
      <c r="C13" s="403"/>
      <c r="D13" s="403"/>
      <c r="E13" s="403"/>
      <c r="F13" s="269" t="s">
        <v>2</v>
      </c>
      <c r="G13" s="402" t="s">
        <v>175</v>
      </c>
      <c r="H13" s="404"/>
      <c r="I13" s="402" t="s">
        <v>176</v>
      </c>
      <c r="J13" s="404"/>
      <c r="K13" s="402" t="s">
        <v>177</v>
      </c>
      <c r="L13" s="405"/>
      <c r="M13" s="406" t="s">
        <v>148</v>
      </c>
      <c r="N13" s="404"/>
      <c r="O13" s="402" t="s">
        <v>178</v>
      </c>
      <c r="P13" s="404"/>
      <c r="Q13" s="71"/>
      <c r="R13" s="71"/>
      <c r="S13" s="71"/>
      <c r="T13" s="71"/>
      <c r="U13" s="71"/>
      <c r="V13" s="71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</row>
    <row r="14" spans="1:60" s="67" customFormat="1" ht="54.75" customHeight="1">
      <c r="A14" s="442" t="s">
        <v>179</v>
      </c>
      <c r="B14" s="443"/>
      <c r="C14" s="443"/>
      <c r="D14" s="443"/>
      <c r="E14" s="444"/>
      <c r="F14" s="119" t="s">
        <v>180</v>
      </c>
      <c r="G14" s="120">
        <v>43963</v>
      </c>
      <c r="H14" s="121">
        <f>G14+1</f>
        <v>43964</v>
      </c>
      <c r="I14" s="122">
        <f>H14</f>
        <v>43964</v>
      </c>
      <c r="J14" s="123">
        <f>I14+2</f>
        <v>43966</v>
      </c>
      <c r="K14" s="122">
        <f>G14+3</f>
        <v>43966</v>
      </c>
      <c r="L14" s="124">
        <f>K14+2</f>
        <v>43968</v>
      </c>
      <c r="M14" s="430">
        <f>L14+10</f>
        <v>43978</v>
      </c>
      <c r="N14" s="431"/>
      <c r="O14" s="432">
        <f>M14+6</f>
        <v>43984</v>
      </c>
      <c r="P14" s="433"/>
      <c r="Q14" s="71"/>
      <c r="R14" s="71"/>
      <c r="S14" s="71"/>
      <c r="T14" s="71"/>
      <c r="V14" s="71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</row>
    <row r="15" spans="1:60" s="67" customFormat="1" ht="54.75" customHeight="1">
      <c r="A15" s="445" t="s">
        <v>181</v>
      </c>
      <c r="B15" s="446"/>
      <c r="C15" s="446"/>
      <c r="D15" s="446"/>
      <c r="E15" s="447"/>
      <c r="F15" s="125" t="s">
        <v>182</v>
      </c>
      <c r="G15" s="126">
        <f>G14+7</f>
        <v>43970</v>
      </c>
      <c r="H15" s="127">
        <f>G15+2</f>
        <v>43972</v>
      </c>
      <c r="I15" s="128">
        <f>I14+7</f>
        <v>43971</v>
      </c>
      <c r="J15" s="129">
        <f>J14+7</f>
        <v>43973</v>
      </c>
      <c r="K15" s="128">
        <f>K14+7</f>
        <v>43973</v>
      </c>
      <c r="L15" s="130">
        <f>L14+7</f>
        <v>43975</v>
      </c>
      <c r="M15" s="434">
        <f>M14+7</f>
        <v>43985</v>
      </c>
      <c r="N15" s="448"/>
      <c r="O15" s="400">
        <f aca="true" t="shared" si="0" ref="O15:O21">O14+7</f>
        <v>43991</v>
      </c>
      <c r="P15" s="422"/>
      <c r="Q15" s="71"/>
      <c r="R15" s="71"/>
      <c r="S15" s="71"/>
      <c r="T15" s="71"/>
      <c r="U15" s="71"/>
      <c r="V15" s="71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</row>
    <row r="16" spans="1:60" s="67" customFormat="1" ht="54.75" customHeight="1">
      <c r="A16" s="449" t="s">
        <v>183</v>
      </c>
      <c r="B16" s="450"/>
      <c r="C16" s="450"/>
      <c r="D16" s="450"/>
      <c r="E16" s="451"/>
      <c r="F16" s="119" t="s">
        <v>184</v>
      </c>
      <c r="G16" s="190">
        <f>G15+7</f>
        <v>43977</v>
      </c>
      <c r="H16" s="121">
        <f>G16+1</f>
        <v>43978</v>
      </c>
      <c r="I16" s="191">
        <f>I15+7</f>
        <v>43978</v>
      </c>
      <c r="J16" s="123">
        <f aca="true" t="shared" si="1" ref="J16:J21">I16+2</f>
        <v>43980</v>
      </c>
      <c r="K16" s="192">
        <f>K15+7</f>
        <v>43980</v>
      </c>
      <c r="L16" s="254">
        <f aca="true" t="shared" si="2" ref="L16:L21">K16+2</f>
        <v>43982</v>
      </c>
      <c r="M16" s="430">
        <f>M15+7</f>
        <v>43992</v>
      </c>
      <c r="N16" s="433"/>
      <c r="O16" s="452">
        <f t="shared" si="0"/>
        <v>43998</v>
      </c>
      <c r="P16" s="453"/>
      <c r="Q16" s="71"/>
      <c r="R16" s="71"/>
      <c r="S16" s="71"/>
      <c r="T16" s="71"/>
      <c r="V16" s="71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</row>
    <row r="17" spans="1:60" s="67" customFormat="1" ht="54.75" customHeight="1">
      <c r="A17" s="340" t="s">
        <v>185</v>
      </c>
      <c r="B17" s="341"/>
      <c r="C17" s="341"/>
      <c r="D17" s="341"/>
      <c r="E17" s="342"/>
      <c r="F17" s="131">
        <v>71</v>
      </c>
      <c r="G17" s="126">
        <f>G16+7</f>
        <v>43984</v>
      </c>
      <c r="H17" s="270">
        <f>G17+1</f>
        <v>43985</v>
      </c>
      <c r="I17" s="128">
        <f>14+I15</f>
        <v>43985</v>
      </c>
      <c r="J17" s="293">
        <f t="shared" si="1"/>
        <v>43987</v>
      </c>
      <c r="K17" s="128">
        <f>14+K15</f>
        <v>43987</v>
      </c>
      <c r="L17" s="130">
        <f t="shared" si="2"/>
        <v>43989</v>
      </c>
      <c r="M17" s="434">
        <f>14+M15</f>
        <v>43999</v>
      </c>
      <c r="N17" s="448"/>
      <c r="O17" s="400">
        <f t="shared" si="0"/>
        <v>44005</v>
      </c>
      <c r="P17" s="422"/>
      <c r="Q17" s="71"/>
      <c r="R17" s="71"/>
      <c r="S17" s="71"/>
      <c r="T17" s="71"/>
      <c r="V17" s="71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</row>
    <row r="18" spans="1:60" s="67" customFormat="1" ht="54.75" customHeight="1">
      <c r="A18" s="357" t="s">
        <v>186</v>
      </c>
      <c r="B18" s="358"/>
      <c r="C18" s="358"/>
      <c r="D18" s="358"/>
      <c r="E18" s="359"/>
      <c r="F18" s="119">
        <v>68</v>
      </c>
      <c r="G18" s="190">
        <f>G17+7</f>
        <v>43991</v>
      </c>
      <c r="H18" s="121">
        <f>G18+1</f>
        <v>43992</v>
      </c>
      <c r="I18" s="190">
        <f>I17+7</f>
        <v>43992</v>
      </c>
      <c r="J18" s="121">
        <f t="shared" si="1"/>
        <v>43994</v>
      </c>
      <c r="K18" s="190">
        <f>K17+7</f>
        <v>43994</v>
      </c>
      <c r="L18" s="121">
        <f t="shared" si="2"/>
        <v>43996</v>
      </c>
      <c r="M18" s="430">
        <f>M17+7</f>
        <v>44006</v>
      </c>
      <c r="N18" s="431"/>
      <c r="O18" s="432">
        <f t="shared" si="0"/>
        <v>44012</v>
      </c>
      <c r="P18" s="433"/>
      <c r="Q18" s="71"/>
      <c r="R18" s="71"/>
      <c r="S18" s="71"/>
      <c r="T18" s="71"/>
      <c r="U18" s="71"/>
      <c r="V18" s="71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</row>
    <row r="19" spans="1:60" s="67" customFormat="1" ht="54.75" customHeight="1">
      <c r="A19" s="340" t="s">
        <v>187</v>
      </c>
      <c r="B19" s="341"/>
      <c r="C19" s="341"/>
      <c r="D19" s="341"/>
      <c r="E19" s="342"/>
      <c r="F19" s="131">
        <v>65</v>
      </c>
      <c r="G19" s="126">
        <f>G18+7</f>
        <v>43998</v>
      </c>
      <c r="H19" s="132">
        <f>G19+1</f>
        <v>43999</v>
      </c>
      <c r="I19" s="199">
        <f>I17+14</f>
        <v>43999</v>
      </c>
      <c r="J19" s="129">
        <f t="shared" si="1"/>
        <v>44001</v>
      </c>
      <c r="K19" s="128">
        <f>K17+14</f>
        <v>44001</v>
      </c>
      <c r="L19" s="130">
        <f t="shared" si="2"/>
        <v>44003</v>
      </c>
      <c r="M19" s="434">
        <f>M18+7</f>
        <v>44013</v>
      </c>
      <c r="N19" s="422"/>
      <c r="O19" s="400">
        <f t="shared" si="0"/>
        <v>44019</v>
      </c>
      <c r="P19" s="422"/>
      <c r="Q19" s="71"/>
      <c r="R19" s="71"/>
      <c r="S19" s="71"/>
      <c r="T19" s="71"/>
      <c r="U19" s="71"/>
      <c r="V19" s="71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</row>
    <row r="20" spans="1:60" s="67" customFormat="1" ht="54.75" customHeight="1">
      <c r="A20" s="357" t="s">
        <v>188</v>
      </c>
      <c r="B20" s="358"/>
      <c r="C20" s="358"/>
      <c r="D20" s="358"/>
      <c r="E20" s="359"/>
      <c r="F20" s="119">
        <v>69</v>
      </c>
      <c r="G20" s="120">
        <f>7+G19</f>
        <v>44005</v>
      </c>
      <c r="H20" s="133">
        <f>1+G20</f>
        <v>44006</v>
      </c>
      <c r="I20" s="120">
        <f>7+I19</f>
        <v>44006</v>
      </c>
      <c r="J20" s="133">
        <f t="shared" si="1"/>
        <v>44008</v>
      </c>
      <c r="K20" s="190">
        <f>K19+7</f>
        <v>44008</v>
      </c>
      <c r="L20" s="121">
        <f t="shared" si="2"/>
        <v>44010</v>
      </c>
      <c r="M20" s="430">
        <f>M19+7</f>
        <v>44020</v>
      </c>
      <c r="N20" s="431"/>
      <c r="O20" s="432">
        <f t="shared" si="0"/>
        <v>44026</v>
      </c>
      <c r="P20" s="433"/>
      <c r="Q20" s="71"/>
      <c r="R20" s="71"/>
      <c r="S20" s="71"/>
      <c r="T20" s="71"/>
      <c r="U20" s="71"/>
      <c r="V20" s="71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</row>
    <row r="21" spans="1:60" s="67" customFormat="1" ht="54.75" customHeight="1">
      <c r="A21" s="351" t="s">
        <v>189</v>
      </c>
      <c r="B21" s="352"/>
      <c r="C21" s="352"/>
      <c r="D21" s="352"/>
      <c r="E21" s="353"/>
      <c r="F21" s="134" t="s">
        <v>190</v>
      </c>
      <c r="G21" s="135">
        <f>G20+7</f>
        <v>44012</v>
      </c>
      <c r="H21" s="294">
        <f>G21+1</f>
        <v>44013</v>
      </c>
      <c r="I21" s="136">
        <f>I20+7</f>
        <v>44013</v>
      </c>
      <c r="J21" s="137">
        <f t="shared" si="1"/>
        <v>44015</v>
      </c>
      <c r="K21" s="136">
        <f>K20+7</f>
        <v>44015</v>
      </c>
      <c r="L21" s="248">
        <f t="shared" si="2"/>
        <v>44017</v>
      </c>
      <c r="M21" s="435">
        <f>M20+7</f>
        <v>44027</v>
      </c>
      <c r="N21" s="436"/>
      <c r="O21" s="437">
        <f t="shared" si="0"/>
        <v>44033</v>
      </c>
      <c r="P21" s="438"/>
      <c r="Q21" s="71"/>
      <c r="R21" s="71"/>
      <c r="S21" s="71"/>
      <c r="T21" s="71"/>
      <c r="U21" s="71"/>
      <c r="V21" s="71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</row>
    <row r="22" spans="1:62" s="67" customFormat="1" ht="30" customHeight="1">
      <c r="A22" s="265"/>
      <c r="B22" s="95"/>
      <c r="C22" s="90"/>
      <c r="D22" s="90"/>
      <c r="E22" s="95"/>
      <c r="F22" s="95"/>
      <c r="G22" s="91"/>
      <c r="H22" s="91"/>
      <c r="I22" s="92"/>
      <c r="J22" s="90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71"/>
      <c r="V22" s="71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</row>
    <row r="23" spans="1:62" s="67" customFormat="1" ht="40.5" customHeight="1">
      <c r="A23" s="73"/>
      <c r="B23" s="97"/>
      <c r="C23" s="97"/>
      <c r="D23" s="97"/>
      <c r="E23" s="97"/>
      <c r="F23" s="74"/>
      <c r="G23" s="75"/>
      <c r="H23" s="72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1"/>
      <c r="T23" s="71"/>
      <c r="U23" s="71"/>
      <c r="V23" s="71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</row>
    <row r="24" spans="1:62" s="67" customFormat="1" ht="39.75" customHeight="1">
      <c r="A24" s="68"/>
      <c r="B24" s="68"/>
      <c r="C24" s="68"/>
      <c r="D24" s="68"/>
      <c r="E24" s="68"/>
      <c r="F24" s="69"/>
      <c r="G24" s="78"/>
      <c r="H24" s="78"/>
      <c r="I24" s="70"/>
      <c r="J24" s="138"/>
      <c r="K24" s="70"/>
      <c r="L24" s="138"/>
      <c r="O24" s="76"/>
      <c r="P24" s="77"/>
      <c r="Q24" s="77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</row>
    <row r="25" spans="1:62" ht="75">
      <c r="A25" s="423" t="s">
        <v>191</v>
      </c>
      <c r="B25" s="424"/>
      <c r="C25" s="295" t="s">
        <v>192</v>
      </c>
      <c r="D25" s="66"/>
      <c r="E25" s="66"/>
      <c r="F25" s="66"/>
      <c r="G25" s="66"/>
      <c r="H25" s="66"/>
      <c r="I25" s="66"/>
      <c r="J25" s="66"/>
      <c r="K25" s="71"/>
      <c r="L25" s="71"/>
      <c r="M25" s="71"/>
      <c r="N25" s="71"/>
      <c r="O25" s="71"/>
      <c r="P25" s="71"/>
      <c r="Q25" s="71"/>
      <c r="R25" s="71"/>
      <c r="S25" s="93"/>
      <c r="T25" s="93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</row>
    <row r="26" spans="1:58" ht="44.25" customHeight="1">
      <c r="A26" s="425"/>
      <c r="B26" s="426"/>
      <c r="C26" s="426"/>
      <c r="D26" s="426"/>
      <c r="E26" s="296"/>
      <c r="F26" s="297"/>
      <c r="G26" s="392" t="s">
        <v>143</v>
      </c>
      <c r="H26" s="394"/>
      <c r="I26" s="392" t="s">
        <v>139</v>
      </c>
      <c r="J26" s="393"/>
      <c r="K26" s="392" t="s">
        <v>193</v>
      </c>
      <c r="L26" s="394"/>
      <c r="M26" s="392" t="s">
        <v>194</v>
      </c>
      <c r="N26" s="393"/>
      <c r="O26" s="392" t="s">
        <v>195</v>
      </c>
      <c r="P26" s="395"/>
      <c r="Q26" s="396" t="s">
        <v>196</v>
      </c>
      <c r="R26" s="397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</row>
    <row r="27" spans="1:18" s="139" customFormat="1" ht="39" customHeight="1">
      <c r="A27" s="378" t="s">
        <v>1</v>
      </c>
      <c r="B27" s="380"/>
      <c r="C27" s="380"/>
      <c r="D27" s="380"/>
      <c r="E27" s="380"/>
      <c r="F27" s="268" t="s">
        <v>2</v>
      </c>
      <c r="G27" s="378" t="s">
        <v>197</v>
      </c>
      <c r="H27" s="380"/>
      <c r="I27" s="378" t="s">
        <v>198</v>
      </c>
      <c r="J27" s="381"/>
      <c r="K27" s="378" t="s">
        <v>199</v>
      </c>
      <c r="L27" s="380"/>
      <c r="M27" s="378" t="s">
        <v>200</v>
      </c>
      <c r="N27" s="381"/>
      <c r="O27" s="378" t="s">
        <v>201</v>
      </c>
      <c r="P27" s="379"/>
      <c r="Q27" s="380" t="s">
        <v>202</v>
      </c>
      <c r="R27" s="381"/>
    </row>
    <row r="28" spans="1:58" s="146" customFormat="1" ht="54.75" customHeight="1">
      <c r="A28" s="382" t="s">
        <v>203</v>
      </c>
      <c r="B28" s="383"/>
      <c r="C28" s="383"/>
      <c r="D28" s="383"/>
      <c r="E28" s="384"/>
      <c r="F28" s="140" t="s">
        <v>204</v>
      </c>
      <c r="G28" s="255">
        <v>43960</v>
      </c>
      <c r="H28" s="256">
        <f>G28+1</f>
        <v>43961</v>
      </c>
      <c r="I28" s="257">
        <f>G28+1</f>
        <v>43961</v>
      </c>
      <c r="J28" s="258">
        <f>I28+1</f>
        <v>43962</v>
      </c>
      <c r="K28" s="385">
        <f>G28+3</f>
        <v>43963</v>
      </c>
      <c r="L28" s="386"/>
      <c r="M28" s="420" t="s">
        <v>205</v>
      </c>
      <c r="N28" s="421"/>
      <c r="O28" s="389" t="s">
        <v>205</v>
      </c>
      <c r="P28" s="390"/>
      <c r="Q28" s="398">
        <v>43978</v>
      </c>
      <c r="R28" s="386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</row>
    <row r="29" spans="1:58" s="146" customFormat="1" ht="54.75" customHeight="1">
      <c r="A29" s="357" t="s">
        <v>206</v>
      </c>
      <c r="B29" s="358"/>
      <c r="C29" s="358"/>
      <c r="D29" s="358"/>
      <c r="E29" s="359"/>
      <c r="F29" s="266" t="s">
        <v>207</v>
      </c>
      <c r="G29" s="389" t="s">
        <v>205</v>
      </c>
      <c r="H29" s="413"/>
      <c r="I29" s="389" t="s">
        <v>205</v>
      </c>
      <c r="J29" s="413"/>
      <c r="K29" s="389" t="s">
        <v>205</v>
      </c>
      <c r="L29" s="413"/>
      <c r="M29" s="389">
        <f>G28+2</f>
        <v>43962</v>
      </c>
      <c r="N29" s="413"/>
      <c r="O29" s="389" t="s">
        <v>205</v>
      </c>
      <c r="P29" s="390"/>
      <c r="Q29" s="399"/>
      <c r="R29" s="368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</row>
    <row r="30" spans="1:58" s="150" customFormat="1" ht="54.75" customHeight="1">
      <c r="A30" s="439" t="s">
        <v>208</v>
      </c>
      <c r="B30" s="440"/>
      <c r="C30" s="440"/>
      <c r="D30" s="440"/>
      <c r="E30" s="441"/>
      <c r="F30" s="147" t="s">
        <v>209</v>
      </c>
      <c r="G30" s="362" t="s">
        <v>205</v>
      </c>
      <c r="H30" s="363"/>
      <c r="I30" s="362" t="s">
        <v>205</v>
      </c>
      <c r="J30" s="363"/>
      <c r="K30" s="362" t="s">
        <v>205</v>
      </c>
      <c r="L30" s="363"/>
      <c r="M30" s="389" t="s">
        <v>205</v>
      </c>
      <c r="N30" s="413"/>
      <c r="O30" s="143">
        <f>G28-23</f>
        <v>43937</v>
      </c>
      <c r="P30" s="148">
        <f>O30+1</f>
        <v>43938</v>
      </c>
      <c r="Q30" s="399"/>
      <c r="R30" s="368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</row>
    <row r="31" spans="1:58" s="150" customFormat="1" ht="54.75" customHeight="1">
      <c r="A31" s="340" t="s">
        <v>203</v>
      </c>
      <c r="B31" s="341"/>
      <c r="C31" s="341"/>
      <c r="D31" s="341"/>
      <c r="E31" s="342"/>
      <c r="F31" s="151" t="s">
        <v>210</v>
      </c>
      <c r="G31" s="152">
        <f>G28+7</f>
        <v>43967</v>
      </c>
      <c r="H31" s="260">
        <f>G31+1</f>
        <v>43968</v>
      </c>
      <c r="I31" s="152">
        <f>I28+7</f>
        <v>43968</v>
      </c>
      <c r="J31" s="153">
        <f>I31+1</f>
        <v>43969</v>
      </c>
      <c r="K31" s="343">
        <f>K28+7</f>
        <v>43970</v>
      </c>
      <c r="L31" s="344"/>
      <c r="M31" s="400" t="s">
        <v>205</v>
      </c>
      <c r="N31" s="422"/>
      <c r="O31" s="400" t="s">
        <v>205</v>
      </c>
      <c r="P31" s="401"/>
      <c r="Q31" s="347">
        <f>Q28+7</f>
        <v>43985</v>
      </c>
      <c r="R31" s="348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</row>
    <row r="32" spans="1:58" s="150" customFormat="1" ht="54.75" customHeight="1">
      <c r="A32" s="340" t="s">
        <v>211</v>
      </c>
      <c r="B32" s="341"/>
      <c r="C32" s="341"/>
      <c r="D32" s="341"/>
      <c r="E32" s="342"/>
      <c r="F32" s="261" t="s">
        <v>212</v>
      </c>
      <c r="G32" s="343" t="s">
        <v>205</v>
      </c>
      <c r="H32" s="344"/>
      <c r="I32" s="343" t="s">
        <v>205</v>
      </c>
      <c r="J32" s="344"/>
      <c r="K32" s="343" t="s">
        <v>205</v>
      </c>
      <c r="L32" s="344"/>
      <c r="M32" s="400">
        <f>M29+7</f>
        <v>43969</v>
      </c>
      <c r="N32" s="422"/>
      <c r="O32" s="400" t="s">
        <v>205</v>
      </c>
      <c r="P32" s="401"/>
      <c r="Q32" s="376"/>
      <c r="R32" s="377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</row>
    <row r="33" spans="1:58" s="150" customFormat="1" ht="54.75" customHeight="1">
      <c r="A33" s="340" t="s">
        <v>213</v>
      </c>
      <c r="B33" s="341"/>
      <c r="C33" s="341"/>
      <c r="D33" s="341"/>
      <c r="E33" s="342"/>
      <c r="F33" s="155" t="s">
        <v>214</v>
      </c>
      <c r="G33" s="429" t="s">
        <v>205</v>
      </c>
      <c r="H33" s="348"/>
      <c r="I33" s="429" t="s">
        <v>205</v>
      </c>
      <c r="J33" s="348"/>
      <c r="K33" s="429" t="s">
        <v>205</v>
      </c>
      <c r="L33" s="348"/>
      <c r="M33" s="400" t="s">
        <v>205</v>
      </c>
      <c r="N33" s="422"/>
      <c r="O33" s="152">
        <f>O30+7</f>
        <v>43944</v>
      </c>
      <c r="P33" s="158">
        <f>O33+1</f>
        <v>43945</v>
      </c>
      <c r="Q33" s="376"/>
      <c r="R33" s="377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</row>
    <row r="34" spans="1:58" s="150" customFormat="1" ht="54.75" customHeight="1">
      <c r="A34" s="357" t="s">
        <v>203</v>
      </c>
      <c r="B34" s="358"/>
      <c r="C34" s="358"/>
      <c r="D34" s="358"/>
      <c r="E34" s="359"/>
      <c r="F34" s="140" t="s">
        <v>215</v>
      </c>
      <c r="G34" s="141">
        <f>G31+7</f>
        <v>43974</v>
      </c>
      <c r="H34" s="142">
        <f>G34+1</f>
        <v>43975</v>
      </c>
      <c r="I34" s="143">
        <f>G34+1</f>
        <v>43975</v>
      </c>
      <c r="J34" s="144">
        <f>I34+1</f>
        <v>43976</v>
      </c>
      <c r="K34" s="369">
        <f>K31+7</f>
        <v>43977</v>
      </c>
      <c r="L34" s="370"/>
      <c r="M34" s="389" t="s">
        <v>205</v>
      </c>
      <c r="N34" s="413"/>
      <c r="O34" s="389" t="s">
        <v>205</v>
      </c>
      <c r="P34" s="390"/>
      <c r="Q34" s="365">
        <f>Q28+14</f>
        <v>43992</v>
      </c>
      <c r="R34" s="366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</row>
    <row r="35" spans="1:58" s="150" customFormat="1" ht="54.75" customHeight="1">
      <c r="A35" s="357" t="s">
        <v>216</v>
      </c>
      <c r="B35" s="358"/>
      <c r="C35" s="358"/>
      <c r="D35" s="358"/>
      <c r="E35" s="359"/>
      <c r="F35" s="259" t="s">
        <v>217</v>
      </c>
      <c r="G35" s="389" t="s">
        <v>205</v>
      </c>
      <c r="H35" s="413"/>
      <c r="I35" s="389" t="s">
        <v>205</v>
      </c>
      <c r="J35" s="413"/>
      <c r="K35" s="389" t="s">
        <v>205</v>
      </c>
      <c r="L35" s="413"/>
      <c r="M35" s="389">
        <f>M32+7</f>
        <v>43976</v>
      </c>
      <c r="N35" s="413"/>
      <c r="O35" s="362" t="s">
        <v>205</v>
      </c>
      <c r="P35" s="364"/>
      <c r="Q35" s="367"/>
      <c r="R35" s="368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</row>
    <row r="36" spans="1:58" s="150" customFormat="1" ht="54.75" customHeight="1">
      <c r="A36" s="357" t="s">
        <v>218</v>
      </c>
      <c r="B36" s="358"/>
      <c r="C36" s="358"/>
      <c r="D36" s="358"/>
      <c r="E36" s="359"/>
      <c r="F36" s="147" t="s">
        <v>219</v>
      </c>
      <c r="G36" s="362" t="s">
        <v>205</v>
      </c>
      <c r="H36" s="363"/>
      <c r="I36" s="362" t="s">
        <v>205</v>
      </c>
      <c r="J36" s="363"/>
      <c r="K36" s="362" t="s">
        <v>205</v>
      </c>
      <c r="L36" s="363"/>
      <c r="M36" s="389" t="s">
        <v>205</v>
      </c>
      <c r="N36" s="413"/>
      <c r="O36" s="143">
        <f>O33+7</f>
        <v>43951</v>
      </c>
      <c r="P36" s="271">
        <f>O36+1</f>
        <v>43952</v>
      </c>
      <c r="Q36" s="454"/>
      <c r="R36" s="361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</row>
    <row r="37" spans="1:58" s="150" customFormat="1" ht="54.75" customHeight="1">
      <c r="A37" s="373" t="s">
        <v>203</v>
      </c>
      <c r="B37" s="374"/>
      <c r="C37" s="374"/>
      <c r="D37" s="374"/>
      <c r="E37" s="375"/>
      <c r="F37" s="193" t="s">
        <v>220</v>
      </c>
      <c r="G37" s="152">
        <f>G34+7</f>
        <v>43981</v>
      </c>
      <c r="H37" s="260">
        <f>G37+1</f>
        <v>43982</v>
      </c>
      <c r="I37" s="152">
        <f>I34+7</f>
        <v>43982</v>
      </c>
      <c r="J37" s="298">
        <f>I37+1</f>
        <v>43983</v>
      </c>
      <c r="K37" s="343">
        <f>K34+7</f>
        <v>43984</v>
      </c>
      <c r="L37" s="344"/>
      <c r="M37" s="400" t="s">
        <v>205</v>
      </c>
      <c r="N37" s="422"/>
      <c r="O37" s="400" t="s">
        <v>205</v>
      </c>
      <c r="P37" s="401"/>
      <c r="Q37" s="376">
        <f>Q34+7</f>
        <v>43999</v>
      </c>
      <c r="R37" s="377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</row>
    <row r="38" spans="1:58" s="150" customFormat="1" ht="54.75" customHeight="1">
      <c r="A38" s="373" t="s">
        <v>221</v>
      </c>
      <c r="B38" s="374"/>
      <c r="C38" s="374"/>
      <c r="D38" s="374"/>
      <c r="E38" s="375"/>
      <c r="F38" s="154" t="s">
        <v>222</v>
      </c>
      <c r="G38" s="343" t="s">
        <v>205</v>
      </c>
      <c r="H38" s="344"/>
      <c r="I38" s="343" t="s">
        <v>205</v>
      </c>
      <c r="J38" s="344"/>
      <c r="K38" s="343" t="s">
        <v>205</v>
      </c>
      <c r="L38" s="344"/>
      <c r="M38" s="400">
        <f>M35+7</f>
        <v>43983</v>
      </c>
      <c r="N38" s="422"/>
      <c r="O38" s="343" t="s">
        <v>205</v>
      </c>
      <c r="P38" s="346"/>
      <c r="Q38" s="376"/>
      <c r="R38" s="377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</row>
    <row r="39" spans="1:58" s="150" customFormat="1" ht="54.75" customHeight="1">
      <c r="A39" s="373" t="s">
        <v>223</v>
      </c>
      <c r="B39" s="374"/>
      <c r="C39" s="374"/>
      <c r="D39" s="374"/>
      <c r="E39" s="375"/>
      <c r="F39" s="155" t="s">
        <v>224</v>
      </c>
      <c r="G39" s="343" t="s">
        <v>205</v>
      </c>
      <c r="H39" s="344"/>
      <c r="I39" s="343" t="s">
        <v>205</v>
      </c>
      <c r="J39" s="344"/>
      <c r="K39" s="343" t="s">
        <v>205</v>
      </c>
      <c r="L39" s="344"/>
      <c r="M39" s="343" t="s">
        <v>205</v>
      </c>
      <c r="N39" s="344"/>
      <c r="O39" s="152">
        <f>O36+7</f>
        <v>43958</v>
      </c>
      <c r="P39" s="158">
        <f>O39+1</f>
        <v>43959</v>
      </c>
      <c r="Q39" s="376"/>
      <c r="R39" s="377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</row>
    <row r="40" spans="1:58" s="150" customFormat="1" ht="54.75" customHeight="1">
      <c r="A40" s="357" t="s">
        <v>203</v>
      </c>
      <c r="B40" s="358"/>
      <c r="C40" s="358"/>
      <c r="D40" s="358"/>
      <c r="E40" s="359"/>
      <c r="F40" s="140" t="s">
        <v>225</v>
      </c>
      <c r="G40" s="141">
        <f>G31+21</f>
        <v>43988</v>
      </c>
      <c r="H40" s="142">
        <f>G40+1</f>
        <v>43989</v>
      </c>
      <c r="I40" s="143">
        <f>I31+21</f>
        <v>43989</v>
      </c>
      <c r="J40" s="144">
        <f>I40+1</f>
        <v>43990</v>
      </c>
      <c r="K40" s="360">
        <f>K31+21</f>
        <v>43991</v>
      </c>
      <c r="L40" s="361"/>
      <c r="M40" s="389" t="s">
        <v>205</v>
      </c>
      <c r="N40" s="413"/>
      <c r="O40" s="362" t="s">
        <v>205</v>
      </c>
      <c r="P40" s="364"/>
      <c r="Q40" s="365">
        <f>Q31+21</f>
        <v>44006</v>
      </c>
      <c r="R40" s="366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</row>
    <row r="41" spans="1:58" s="150" customFormat="1" ht="54.75" customHeight="1">
      <c r="A41" s="357" t="s">
        <v>226</v>
      </c>
      <c r="B41" s="358"/>
      <c r="C41" s="358"/>
      <c r="D41" s="358"/>
      <c r="E41" s="359"/>
      <c r="F41" s="197" t="s">
        <v>227</v>
      </c>
      <c r="G41" s="369" t="s">
        <v>205</v>
      </c>
      <c r="H41" s="370"/>
      <c r="I41" s="371" t="s">
        <v>205</v>
      </c>
      <c r="J41" s="372"/>
      <c r="K41" s="371" t="s">
        <v>152</v>
      </c>
      <c r="L41" s="372"/>
      <c r="M41" s="371">
        <f>M32+21</f>
        <v>43990</v>
      </c>
      <c r="N41" s="372"/>
      <c r="O41" s="389" t="s">
        <v>205</v>
      </c>
      <c r="P41" s="390"/>
      <c r="Q41" s="367"/>
      <c r="R41" s="368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</row>
    <row r="42" spans="1:58" s="150" customFormat="1" ht="54.75" customHeight="1">
      <c r="A42" s="357" t="s">
        <v>208</v>
      </c>
      <c r="B42" s="358"/>
      <c r="C42" s="358"/>
      <c r="D42" s="358"/>
      <c r="E42" s="359"/>
      <c r="F42" s="147" t="s">
        <v>228</v>
      </c>
      <c r="G42" s="369" t="s">
        <v>205</v>
      </c>
      <c r="H42" s="370"/>
      <c r="I42" s="371" t="s">
        <v>205</v>
      </c>
      <c r="J42" s="372"/>
      <c r="K42" s="371" t="s">
        <v>152</v>
      </c>
      <c r="L42" s="372"/>
      <c r="M42" s="369" t="s">
        <v>205</v>
      </c>
      <c r="N42" s="370"/>
      <c r="O42" s="143">
        <f>O33+21</f>
        <v>43965</v>
      </c>
      <c r="P42" s="148">
        <f>O42+1</f>
        <v>43966</v>
      </c>
      <c r="Q42" s="367"/>
      <c r="R42" s="368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</row>
    <row r="43" spans="1:58" s="150" customFormat="1" ht="54.75" customHeight="1">
      <c r="A43" s="373" t="s">
        <v>203</v>
      </c>
      <c r="B43" s="374"/>
      <c r="C43" s="374"/>
      <c r="D43" s="374"/>
      <c r="E43" s="375"/>
      <c r="F43" s="151" t="s">
        <v>229</v>
      </c>
      <c r="G43" s="152">
        <f>G40+7</f>
        <v>43995</v>
      </c>
      <c r="H43" s="157">
        <f>G43+1</f>
        <v>43996</v>
      </c>
      <c r="I43" s="152">
        <f>I40+7</f>
        <v>43996</v>
      </c>
      <c r="J43" s="157">
        <f>I43+1</f>
        <v>43997</v>
      </c>
      <c r="K43" s="343">
        <f>K40+7</f>
        <v>43998</v>
      </c>
      <c r="L43" s="344"/>
      <c r="M43" s="343" t="s">
        <v>205</v>
      </c>
      <c r="N43" s="344"/>
      <c r="O43" s="343" t="s">
        <v>205</v>
      </c>
      <c r="P43" s="346"/>
      <c r="Q43" s="347">
        <f>Q40+7</f>
        <v>44013</v>
      </c>
      <c r="R43" s="348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</row>
    <row r="44" spans="1:58" s="150" customFormat="1" ht="54.75" customHeight="1">
      <c r="A44" s="373" t="s">
        <v>230</v>
      </c>
      <c r="B44" s="374"/>
      <c r="C44" s="374"/>
      <c r="D44" s="374"/>
      <c r="E44" s="375"/>
      <c r="F44" s="154" t="s">
        <v>231</v>
      </c>
      <c r="G44" s="343" t="s">
        <v>205</v>
      </c>
      <c r="H44" s="344"/>
      <c r="I44" s="343" t="s">
        <v>205</v>
      </c>
      <c r="J44" s="344"/>
      <c r="K44" s="343" t="s">
        <v>205</v>
      </c>
      <c r="L44" s="345"/>
      <c r="M44" s="400">
        <f>M41+7</f>
        <v>43997</v>
      </c>
      <c r="N44" s="422"/>
      <c r="O44" s="400" t="s">
        <v>205</v>
      </c>
      <c r="P44" s="401"/>
      <c r="Q44" s="376"/>
      <c r="R44" s="377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</row>
    <row r="45" spans="1:58" s="150" customFormat="1" ht="54.75" customHeight="1">
      <c r="A45" s="340" t="s">
        <v>232</v>
      </c>
      <c r="B45" s="341"/>
      <c r="C45" s="341"/>
      <c r="D45" s="341"/>
      <c r="E45" s="342"/>
      <c r="F45" s="155" t="s">
        <v>233</v>
      </c>
      <c r="G45" s="343" t="s">
        <v>205</v>
      </c>
      <c r="H45" s="344"/>
      <c r="I45" s="343" t="s">
        <v>205</v>
      </c>
      <c r="J45" s="344"/>
      <c r="K45" s="343" t="s">
        <v>205</v>
      </c>
      <c r="L45" s="345"/>
      <c r="M45" s="343" t="s">
        <v>205</v>
      </c>
      <c r="N45" s="344"/>
      <c r="O45" s="152">
        <f>O42+7</f>
        <v>43972</v>
      </c>
      <c r="P45" s="158">
        <f>O45+1</f>
        <v>43973</v>
      </c>
      <c r="Q45" s="376"/>
      <c r="R45" s="377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</row>
    <row r="46" spans="1:58" s="150" customFormat="1" ht="54.75" customHeight="1">
      <c r="A46" s="357" t="s">
        <v>3</v>
      </c>
      <c r="B46" s="358"/>
      <c r="C46" s="358"/>
      <c r="D46" s="358"/>
      <c r="E46" s="359"/>
      <c r="F46" s="140" t="s">
        <v>152</v>
      </c>
      <c r="G46" s="141">
        <f>G43+7</f>
        <v>44002</v>
      </c>
      <c r="H46" s="142">
        <f>G46+1</f>
        <v>44003</v>
      </c>
      <c r="I46" s="143">
        <f>I43+7</f>
        <v>44003</v>
      </c>
      <c r="J46" s="144">
        <f>I46+1</f>
        <v>44004</v>
      </c>
      <c r="K46" s="360">
        <f>K43+7</f>
        <v>44005</v>
      </c>
      <c r="L46" s="361"/>
      <c r="M46" s="389" t="s">
        <v>205</v>
      </c>
      <c r="N46" s="413"/>
      <c r="O46" s="362" t="s">
        <v>205</v>
      </c>
      <c r="P46" s="364"/>
      <c r="Q46" s="365">
        <f>Q43+7</f>
        <v>44020</v>
      </c>
      <c r="R46" s="366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</row>
    <row r="47" spans="1:58" s="150" customFormat="1" ht="54.75" customHeight="1">
      <c r="A47" s="357" t="s">
        <v>3</v>
      </c>
      <c r="B47" s="358"/>
      <c r="C47" s="358"/>
      <c r="D47" s="358"/>
      <c r="E47" s="359"/>
      <c r="F47" s="197" t="s">
        <v>152</v>
      </c>
      <c r="G47" s="369" t="s">
        <v>205</v>
      </c>
      <c r="H47" s="370"/>
      <c r="I47" s="371" t="s">
        <v>205</v>
      </c>
      <c r="J47" s="372"/>
      <c r="K47" s="371" t="s">
        <v>152</v>
      </c>
      <c r="L47" s="372"/>
      <c r="M47" s="371">
        <f>M44+7</f>
        <v>44004</v>
      </c>
      <c r="N47" s="372"/>
      <c r="O47" s="389" t="s">
        <v>205</v>
      </c>
      <c r="P47" s="390"/>
      <c r="Q47" s="367"/>
      <c r="R47" s="368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</row>
    <row r="48" spans="1:58" s="150" customFormat="1" ht="54.75" customHeight="1">
      <c r="A48" s="439" t="s">
        <v>3</v>
      </c>
      <c r="B48" s="440"/>
      <c r="C48" s="440"/>
      <c r="D48" s="440"/>
      <c r="E48" s="441"/>
      <c r="F48" s="147" t="s">
        <v>152</v>
      </c>
      <c r="G48" s="369" t="s">
        <v>205</v>
      </c>
      <c r="H48" s="370"/>
      <c r="I48" s="371" t="s">
        <v>205</v>
      </c>
      <c r="J48" s="372"/>
      <c r="K48" s="371" t="s">
        <v>152</v>
      </c>
      <c r="L48" s="372"/>
      <c r="M48" s="369" t="s">
        <v>205</v>
      </c>
      <c r="N48" s="370"/>
      <c r="O48" s="143">
        <f>O45+7</f>
        <v>43979</v>
      </c>
      <c r="P48" s="299">
        <f>O48+1</f>
        <v>43980</v>
      </c>
      <c r="Q48" s="367"/>
      <c r="R48" s="368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</row>
    <row r="49" spans="1:58" s="150" customFormat="1" ht="54.75" customHeight="1">
      <c r="A49" s="340" t="s">
        <v>3</v>
      </c>
      <c r="B49" s="341"/>
      <c r="C49" s="341"/>
      <c r="D49" s="341"/>
      <c r="E49" s="342"/>
      <c r="F49" s="151" t="s">
        <v>152</v>
      </c>
      <c r="G49" s="156">
        <f>G46+7</f>
        <v>44009</v>
      </c>
      <c r="H49" s="157">
        <f>G49+1</f>
        <v>44010</v>
      </c>
      <c r="I49" s="152">
        <f>I46+7</f>
        <v>44010</v>
      </c>
      <c r="J49" s="157">
        <f>I49+1</f>
        <v>44011</v>
      </c>
      <c r="K49" s="343">
        <f>K46+7</f>
        <v>44012</v>
      </c>
      <c r="L49" s="344"/>
      <c r="M49" s="343" t="s">
        <v>205</v>
      </c>
      <c r="N49" s="344"/>
      <c r="O49" s="343" t="s">
        <v>205</v>
      </c>
      <c r="P49" s="346"/>
      <c r="Q49" s="347">
        <f>Q46+7</f>
        <v>44027</v>
      </c>
      <c r="R49" s="348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</row>
    <row r="50" spans="1:58" s="150" customFormat="1" ht="54.75" customHeight="1">
      <c r="A50" s="340" t="s">
        <v>3</v>
      </c>
      <c r="B50" s="341"/>
      <c r="C50" s="341"/>
      <c r="D50" s="341"/>
      <c r="E50" s="342"/>
      <c r="F50" s="154" t="s">
        <v>152</v>
      </c>
      <c r="G50" s="343" t="s">
        <v>205</v>
      </c>
      <c r="H50" s="344"/>
      <c r="I50" s="343" t="s">
        <v>205</v>
      </c>
      <c r="J50" s="344"/>
      <c r="K50" s="343" t="s">
        <v>205</v>
      </c>
      <c r="L50" s="345"/>
      <c r="M50" s="400">
        <f>M47+7</f>
        <v>44011</v>
      </c>
      <c r="N50" s="422"/>
      <c r="O50" s="400" t="s">
        <v>205</v>
      </c>
      <c r="P50" s="401"/>
      <c r="Q50" s="376"/>
      <c r="R50" s="377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</row>
    <row r="51" spans="1:58" s="150" customFormat="1" ht="54.75" customHeight="1">
      <c r="A51" s="351" t="s">
        <v>3</v>
      </c>
      <c r="B51" s="352"/>
      <c r="C51" s="352"/>
      <c r="D51" s="352"/>
      <c r="E51" s="353"/>
      <c r="F51" s="159" t="s">
        <v>152</v>
      </c>
      <c r="G51" s="354" t="s">
        <v>205</v>
      </c>
      <c r="H51" s="355"/>
      <c r="I51" s="354" t="s">
        <v>205</v>
      </c>
      <c r="J51" s="355"/>
      <c r="K51" s="354" t="s">
        <v>205</v>
      </c>
      <c r="L51" s="356"/>
      <c r="M51" s="354" t="s">
        <v>205</v>
      </c>
      <c r="N51" s="355"/>
      <c r="O51" s="160">
        <f>O48+7</f>
        <v>43986</v>
      </c>
      <c r="P51" s="161">
        <f>O51+1</f>
        <v>43987</v>
      </c>
      <c r="Q51" s="349"/>
      <c r="R51" s="350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</row>
    <row r="52" spans="1:62" s="67" customFormat="1" ht="30" customHeight="1">
      <c r="A52" s="300" t="s">
        <v>234</v>
      </c>
      <c r="B52" s="95"/>
      <c r="C52" s="90"/>
      <c r="D52" s="90"/>
      <c r="E52" s="95"/>
      <c r="F52" s="95"/>
      <c r="G52" s="91"/>
      <c r="H52" s="91"/>
      <c r="I52" s="92"/>
      <c r="J52" s="90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71"/>
      <c r="V52" s="71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</row>
    <row r="53" spans="1:62" s="67" customFormat="1" ht="30" customHeight="1">
      <c r="A53" s="301" t="s">
        <v>235</v>
      </c>
      <c r="B53" s="95"/>
      <c r="C53" s="90"/>
      <c r="D53" s="90"/>
      <c r="E53" s="95"/>
      <c r="F53" s="95"/>
      <c r="G53" s="91"/>
      <c r="H53" s="91"/>
      <c r="I53" s="92"/>
      <c r="J53" s="90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71"/>
      <c r="V53" s="71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</row>
    <row r="54" spans="7:22" s="62" customFormat="1" ht="16.5" customHeight="1"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63"/>
      <c r="T54" s="63"/>
      <c r="U54" s="63"/>
      <c r="V54" s="63"/>
    </row>
    <row r="55" spans="1:62" ht="75">
      <c r="A55" s="423" t="s">
        <v>236</v>
      </c>
      <c r="B55" s="424"/>
      <c r="C55" s="295" t="s">
        <v>237</v>
      </c>
      <c r="D55" s="66"/>
      <c r="E55" s="66"/>
      <c r="F55" s="66"/>
      <c r="G55" s="66"/>
      <c r="H55" s="66"/>
      <c r="I55" s="66"/>
      <c r="J55" s="66"/>
      <c r="K55" s="71"/>
      <c r="L55" s="71"/>
      <c r="M55" s="71"/>
      <c r="N55" s="71"/>
      <c r="O55" s="71"/>
      <c r="P55" s="71"/>
      <c r="Q55" s="71"/>
      <c r="R55" s="71"/>
      <c r="S55" s="93"/>
      <c r="T55" s="93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</row>
    <row r="56" spans="1:58" ht="44.25" customHeight="1">
      <c r="A56" s="425"/>
      <c r="B56" s="426"/>
      <c r="C56" s="426"/>
      <c r="D56" s="426"/>
      <c r="E56" s="296"/>
      <c r="F56" s="297"/>
      <c r="G56" s="392" t="s">
        <v>143</v>
      </c>
      <c r="H56" s="394"/>
      <c r="I56" s="392" t="s">
        <v>139</v>
      </c>
      <c r="J56" s="393"/>
      <c r="K56" s="392" t="s">
        <v>193</v>
      </c>
      <c r="L56" s="394"/>
      <c r="M56" s="392" t="s">
        <v>238</v>
      </c>
      <c r="N56" s="394"/>
      <c r="O56" s="392" t="s">
        <v>195</v>
      </c>
      <c r="P56" s="395"/>
      <c r="Q56" s="396" t="s">
        <v>239</v>
      </c>
      <c r="R56" s="397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</row>
    <row r="57" spans="1:18" s="139" customFormat="1" ht="39" customHeight="1">
      <c r="A57" s="378" t="s">
        <v>1</v>
      </c>
      <c r="B57" s="380"/>
      <c r="C57" s="380"/>
      <c r="D57" s="380"/>
      <c r="E57" s="380"/>
      <c r="F57" s="268" t="s">
        <v>2</v>
      </c>
      <c r="G57" s="378" t="s">
        <v>197</v>
      </c>
      <c r="H57" s="380"/>
      <c r="I57" s="378" t="s">
        <v>198</v>
      </c>
      <c r="J57" s="381"/>
      <c r="K57" s="378" t="s">
        <v>199</v>
      </c>
      <c r="L57" s="380"/>
      <c r="M57" s="378" t="s">
        <v>198</v>
      </c>
      <c r="N57" s="380"/>
      <c r="O57" s="378" t="s">
        <v>201</v>
      </c>
      <c r="P57" s="379"/>
      <c r="Q57" s="380" t="s">
        <v>240</v>
      </c>
      <c r="R57" s="381"/>
    </row>
    <row r="58" spans="1:58" s="146" customFormat="1" ht="54.75" customHeight="1">
      <c r="A58" s="382" t="s">
        <v>203</v>
      </c>
      <c r="B58" s="383"/>
      <c r="C58" s="383"/>
      <c r="D58" s="383"/>
      <c r="E58" s="384"/>
      <c r="F58" s="140" t="s">
        <v>204</v>
      </c>
      <c r="G58" s="255">
        <v>43960</v>
      </c>
      <c r="H58" s="256">
        <f>G58+1</f>
        <v>43961</v>
      </c>
      <c r="I58" s="257">
        <f>G58+1</f>
        <v>43961</v>
      </c>
      <c r="J58" s="258">
        <f>I58+1</f>
        <v>43962</v>
      </c>
      <c r="K58" s="385">
        <f>G58+3</f>
        <v>43963</v>
      </c>
      <c r="L58" s="386"/>
      <c r="M58" s="387" t="s">
        <v>205</v>
      </c>
      <c r="N58" s="388"/>
      <c r="O58" s="389" t="s">
        <v>205</v>
      </c>
      <c r="P58" s="390"/>
      <c r="Q58" s="391">
        <v>43994</v>
      </c>
      <c r="R58" s="386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</row>
    <row r="59" spans="1:58" s="146" customFormat="1" ht="54.75" customHeight="1">
      <c r="A59" s="357" t="s">
        <v>213</v>
      </c>
      <c r="B59" s="358"/>
      <c r="C59" s="358"/>
      <c r="D59" s="358"/>
      <c r="E59" s="359"/>
      <c r="F59" s="266" t="s">
        <v>214</v>
      </c>
      <c r="G59" s="389" t="s">
        <v>205</v>
      </c>
      <c r="H59" s="413"/>
      <c r="I59" s="389" t="s">
        <v>205</v>
      </c>
      <c r="J59" s="413"/>
      <c r="K59" s="389" t="s">
        <v>205</v>
      </c>
      <c r="L59" s="413"/>
      <c r="M59" s="255">
        <f>G58-20</f>
        <v>43940</v>
      </c>
      <c r="N59" s="256">
        <f>M59+1</f>
        <v>43941</v>
      </c>
      <c r="O59" s="255">
        <f>M59+4</f>
        <v>43944</v>
      </c>
      <c r="P59" s="302">
        <f>O59+1</f>
        <v>43945</v>
      </c>
      <c r="Q59" s="367"/>
      <c r="R59" s="368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</row>
    <row r="60" spans="1:58" s="150" customFormat="1" ht="54.75" customHeight="1">
      <c r="A60" s="340" t="s">
        <v>203</v>
      </c>
      <c r="B60" s="341"/>
      <c r="C60" s="341"/>
      <c r="D60" s="341"/>
      <c r="E60" s="342"/>
      <c r="F60" s="151" t="s">
        <v>210</v>
      </c>
      <c r="G60" s="152">
        <f>G58+7</f>
        <v>43967</v>
      </c>
      <c r="H60" s="260">
        <f>G60+1</f>
        <v>43968</v>
      </c>
      <c r="I60" s="152">
        <f>I58+7</f>
        <v>43968</v>
      </c>
      <c r="J60" s="153">
        <f>I60+1</f>
        <v>43969</v>
      </c>
      <c r="K60" s="343">
        <f>K58+7</f>
        <v>43970</v>
      </c>
      <c r="L60" s="344"/>
      <c r="M60" s="400" t="s">
        <v>205</v>
      </c>
      <c r="N60" s="422"/>
      <c r="O60" s="400" t="s">
        <v>205</v>
      </c>
      <c r="P60" s="401"/>
      <c r="Q60" s="347">
        <f>Q58+7</f>
        <v>44001</v>
      </c>
      <c r="R60" s="348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</row>
    <row r="61" spans="1:58" s="150" customFormat="1" ht="54.75" customHeight="1">
      <c r="A61" s="340" t="s">
        <v>241</v>
      </c>
      <c r="B61" s="341"/>
      <c r="C61" s="341"/>
      <c r="D61" s="341"/>
      <c r="E61" s="342"/>
      <c r="F61" s="261" t="s">
        <v>219</v>
      </c>
      <c r="G61" s="343" t="s">
        <v>205</v>
      </c>
      <c r="H61" s="344"/>
      <c r="I61" s="343" t="s">
        <v>205</v>
      </c>
      <c r="J61" s="344"/>
      <c r="K61" s="343" t="s">
        <v>205</v>
      </c>
      <c r="L61" s="344"/>
      <c r="M61" s="152">
        <f>M59+7</f>
        <v>43947</v>
      </c>
      <c r="N61" s="260">
        <f>M61+1</f>
        <v>43948</v>
      </c>
      <c r="O61" s="152">
        <f>O59+7</f>
        <v>43951</v>
      </c>
      <c r="P61" s="303">
        <f>O61+1</f>
        <v>43952</v>
      </c>
      <c r="Q61" s="376"/>
      <c r="R61" s="377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</row>
    <row r="62" spans="1:58" s="150" customFormat="1" ht="54.75" customHeight="1">
      <c r="A62" s="357" t="s">
        <v>203</v>
      </c>
      <c r="B62" s="358"/>
      <c r="C62" s="358"/>
      <c r="D62" s="358"/>
      <c r="E62" s="359"/>
      <c r="F62" s="140" t="s">
        <v>215</v>
      </c>
      <c r="G62" s="141">
        <f>G60+7</f>
        <v>43974</v>
      </c>
      <c r="H62" s="142">
        <f>G62+1</f>
        <v>43975</v>
      </c>
      <c r="I62" s="143">
        <f>G62+1</f>
        <v>43975</v>
      </c>
      <c r="J62" s="144">
        <f>I62+1</f>
        <v>43976</v>
      </c>
      <c r="K62" s="369">
        <f>K60+7</f>
        <v>43977</v>
      </c>
      <c r="L62" s="370"/>
      <c r="M62" s="389" t="s">
        <v>205</v>
      </c>
      <c r="N62" s="413"/>
      <c r="O62" s="389" t="s">
        <v>205</v>
      </c>
      <c r="P62" s="390"/>
      <c r="Q62" s="365">
        <f>Q58+14</f>
        <v>44008</v>
      </c>
      <c r="R62" s="366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</row>
    <row r="63" spans="1:58" s="150" customFormat="1" ht="54.75" customHeight="1">
      <c r="A63" s="357" t="s">
        <v>223</v>
      </c>
      <c r="B63" s="358"/>
      <c r="C63" s="358"/>
      <c r="D63" s="358"/>
      <c r="E63" s="359"/>
      <c r="F63" s="259" t="s">
        <v>224</v>
      </c>
      <c r="G63" s="389" t="s">
        <v>205</v>
      </c>
      <c r="H63" s="413"/>
      <c r="I63" s="389" t="s">
        <v>205</v>
      </c>
      <c r="J63" s="413"/>
      <c r="K63" s="389" t="s">
        <v>205</v>
      </c>
      <c r="L63" s="413"/>
      <c r="M63" s="255">
        <f>M61+7</f>
        <v>43954</v>
      </c>
      <c r="N63" s="256">
        <f>M63+1</f>
        <v>43955</v>
      </c>
      <c r="O63" s="255">
        <f>O61+7</f>
        <v>43958</v>
      </c>
      <c r="P63" s="302">
        <f>O63+1</f>
        <v>43959</v>
      </c>
      <c r="Q63" s="367"/>
      <c r="R63" s="368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</row>
    <row r="64" spans="1:58" s="150" customFormat="1" ht="54.75" customHeight="1">
      <c r="A64" s="373" t="s">
        <v>203</v>
      </c>
      <c r="B64" s="374"/>
      <c r="C64" s="374"/>
      <c r="D64" s="374"/>
      <c r="E64" s="375"/>
      <c r="F64" s="193" t="s">
        <v>220</v>
      </c>
      <c r="G64" s="152">
        <f>G62+7</f>
        <v>43981</v>
      </c>
      <c r="H64" s="260">
        <f>G64+1</f>
        <v>43982</v>
      </c>
      <c r="I64" s="152">
        <f>I62+7</f>
        <v>43982</v>
      </c>
      <c r="J64" s="298">
        <f>I64+1</f>
        <v>43983</v>
      </c>
      <c r="K64" s="343">
        <f>K62+7</f>
        <v>43984</v>
      </c>
      <c r="L64" s="344"/>
      <c r="M64" s="400" t="s">
        <v>205</v>
      </c>
      <c r="N64" s="422"/>
      <c r="O64" s="400" t="s">
        <v>205</v>
      </c>
      <c r="P64" s="401"/>
      <c r="Q64" s="376">
        <f>Q62+7</f>
        <v>44015</v>
      </c>
      <c r="R64" s="377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</row>
    <row r="65" spans="1:58" s="150" customFormat="1" ht="54.75" customHeight="1">
      <c r="A65" s="373" t="s">
        <v>208</v>
      </c>
      <c r="B65" s="374"/>
      <c r="C65" s="374"/>
      <c r="D65" s="374"/>
      <c r="E65" s="375"/>
      <c r="F65" s="154" t="s">
        <v>228</v>
      </c>
      <c r="G65" s="343" t="s">
        <v>205</v>
      </c>
      <c r="H65" s="344"/>
      <c r="I65" s="343" t="s">
        <v>205</v>
      </c>
      <c r="J65" s="344"/>
      <c r="K65" s="343" t="s">
        <v>205</v>
      </c>
      <c r="L65" s="344"/>
      <c r="M65" s="152">
        <f>M63+7</f>
        <v>43961</v>
      </c>
      <c r="N65" s="260">
        <f>M65+1</f>
        <v>43962</v>
      </c>
      <c r="O65" s="152">
        <f>O63+7</f>
        <v>43965</v>
      </c>
      <c r="P65" s="304">
        <f>O65+1</f>
        <v>43966</v>
      </c>
      <c r="Q65" s="376"/>
      <c r="R65" s="377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</row>
    <row r="66" spans="1:58" s="150" customFormat="1" ht="54.75" customHeight="1">
      <c r="A66" s="357" t="s">
        <v>203</v>
      </c>
      <c r="B66" s="358"/>
      <c r="C66" s="358"/>
      <c r="D66" s="358"/>
      <c r="E66" s="359"/>
      <c r="F66" s="140" t="s">
        <v>225</v>
      </c>
      <c r="G66" s="141">
        <f>G60+21</f>
        <v>43988</v>
      </c>
      <c r="H66" s="142">
        <f>G66+1</f>
        <v>43989</v>
      </c>
      <c r="I66" s="143">
        <f>I60+21</f>
        <v>43989</v>
      </c>
      <c r="J66" s="144">
        <f>I66+1</f>
        <v>43990</v>
      </c>
      <c r="K66" s="360">
        <f>K60+21</f>
        <v>43991</v>
      </c>
      <c r="L66" s="361"/>
      <c r="M66" s="362" t="s">
        <v>205</v>
      </c>
      <c r="N66" s="363"/>
      <c r="O66" s="362" t="s">
        <v>205</v>
      </c>
      <c r="P66" s="364"/>
      <c r="Q66" s="365">
        <f>Q60+21</f>
        <v>44022</v>
      </c>
      <c r="R66" s="366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</row>
    <row r="67" spans="1:58" s="150" customFormat="1" ht="54.75" customHeight="1">
      <c r="A67" s="357" t="s">
        <v>213</v>
      </c>
      <c r="B67" s="358"/>
      <c r="C67" s="358"/>
      <c r="D67" s="358"/>
      <c r="E67" s="359"/>
      <c r="F67" s="197" t="s">
        <v>233</v>
      </c>
      <c r="G67" s="369" t="s">
        <v>205</v>
      </c>
      <c r="H67" s="370"/>
      <c r="I67" s="371" t="s">
        <v>205</v>
      </c>
      <c r="J67" s="372"/>
      <c r="K67" s="371" t="s">
        <v>152</v>
      </c>
      <c r="L67" s="372"/>
      <c r="M67" s="255">
        <f>M65+7</f>
        <v>43968</v>
      </c>
      <c r="N67" s="256">
        <f>M67+1</f>
        <v>43969</v>
      </c>
      <c r="O67" s="255">
        <f>O65+7</f>
        <v>43972</v>
      </c>
      <c r="P67" s="302">
        <f>O67+1</f>
        <v>43973</v>
      </c>
      <c r="Q67" s="367"/>
      <c r="R67" s="368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</row>
    <row r="68" spans="1:58" s="150" customFormat="1" ht="54.75" customHeight="1">
      <c r="A68" s="373" t="s">
        <v>203</v>
      </c>
      <c r="B68" s="374"/>
      <c r="C68" s="374"/>
      <c r="D68" s="374"/>
      <c r="E68" s="375"/>
      <c r="F68" s="151" t="s">
        <v>229</v>
      </c>
      <c r="G68" s="152">
        <f>G66+7</f>
        <v>43995</v>
      </c>
      <c r="H68" s="157">
        <f>G68+1</f>
        <v>43996</v>
      </c>
      <c r="I68" s="152">
        <f>I66+7</f>
        <v>43996</v>
      </c>
      <c r="J68" s="157">
        <f>I68+1</f>
        <v>43997</v>
      </c>
      <c r="K68" s="343">
        <f>K66+7</f>
        <v>43998</v>
      </c>
      <c r="L68" s="344"/>
      <c r="M68" s="343" t="s">
        <v>205</v>
      </c>
      <c r="N68" s="345"/>
      <c r="O68" s="343" t="s">
        <v>205</v>
      </c>
      <c r="P68" s="346"/>
      <c r="Q68" s="347">
        <f>Q66+7</f>
        <v>44029</v>
      </c>
      <c r="R68" s="348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</row>
    <row r="69" spans="1:58" s="150" customFormat="1" ht="54.75" customHeight="1">
      <c r="A69" s="373" t="s">
        <v>218</v>
      </c>
      <c r="B69" s="374"/>
      <c r="C69" s="374"/>
      <c r="D69" s="374"/>
      <c r="E69" s="375"/>
      <c r="F69" s="154" t="s">
        <v>242</v>
      </c>
      <c r="G69" s="343" t="s">
        <v>205</v>
      </c>
      <c r="H69" s="344"/>
      <c r="I69" s="343" t="s">
        <v>205</v>
      </c>
      <c r="J69" s="344"/>
      <c r="K69" s="343" t="s">
        <v>205</v>
      </c>
      <c r="L69" s="345"/>
      <c r="M69" s="152">
        <f>M67+7</f>
        <v>43975</v>
      </c>
      <c r="N69" s="260">
        <f>M69+1</f>
        <v>43976</v>
      </c>
      <c r="O69" s="152">
        <f>O67+7</f>
        <v>43979</v>
      </c>
      <c r="P69" s="304">
        <f>O69+1</f>
        <v>43980</v>
      </c>
      <c r="Q69" s="376"/>
      <c r="R69" s="377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</row>
    <row r="70" spans="1:58" s="150" customFormat="1" ht="54.75" customHeight="1">
      <c r="A70" s="357" t="s">
        <v>203</v>
      </c>
      <c r="B70" s="358"/>
      <c r="C70" s="358"/>
      <c r="D70" s="358"/>
      <c r="E70" s="359"/>
      <c r="F70" s="140" t="s">
        <v>243</v>
      </c>
      <c r="G70" s="141">
        <f>G68+7</f>
        <v>44002</v>
      </c>
      <c r="H70" s="142">
        <f>G70+1</f>
        <v>44003</v>
      </c>
      <c r="I70" s="143">
        <f>I68+7</f>
        <v>44003</v>
      </c>
      <c r="J70" s="144">
        <f>I70+1</f>
        <v>44004</v>
      </c>
      <c r="K70" s="360">
        <f>K68+7</f>
        <v>44005</v>
      </c>
      <c r="L70" s="361"/>
      <c r="M70" s="362" t="s">
        <v>205</v>
      </c>
      <c r="N70" s="363"/>
      <c r="O70" s="362" t="s">
        <v>205</v>
      </c>
      <c r="P70" s="364"/>
      <c r="Q70" s="365">
        <f>Q68+7</f>
        <v>44036</v>
      </c>
      <c r="R70" s="366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</row>
    <row r="71" spans="1:58" s="150" customFormat="1" ht="54.75" customHeight="1">
      <c r="A71" s="357" t="s">
        <v>223</v>
      </c>
      <c r="B71" s="358"/>
      <c r="C71" s="358"/>
      <c r="D71" s="358"/>
      <c r="E71" s="359"/>
      <c r="F71" s="197" t="s">
        <v>244</v>
      </c>
      <c r="G71" s="369" t="s">
        <v>205</v>
      </c>
      <c r="H71" s="370"/>
      <c r="I71" s="371" t="s">
        <v>205</v>
      </c>
      <c r="J71" s="372"/>
      <c r="K71" s="371" t="s">
        <v>152</v>
      </c>
      <c r="L71" s="372"/>
      <c r="M71" s="255">
        <f>M69+7</f>
        <v>43982</v>
      </c>
      <c r="N71" s="305">
        <f>M71+1</f>
        <v>43983</v>
      </c>
      <c r="O71" s="255">
        <f>O69+7</f>
        <v>43986</v>
      </c>
      <c r="P71" s="302">
        <f>O71+1</f>
        <v>43987</v>
      </c>
      <c r="Q71" s="367"/>
      <c r="R71" s="368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</row>
    <row r="72" spans="1:58" s="150" customFormat="1" ht="54.75" customHeight="1">
      <c r="A72" s="340" t="s">
        <v>245</v>
      </c>
      <c r="B72" s="341"/>
      <c r="C72" s="341"/>
      <c r="D72" s="341"/>
      <c r="E72" s="342"/>
      <c r="F72" s="151" t="s">
        <v>246</v>
      </c>
      <c r="G72" s="156">
        <f>G70+7</f>
        <v>44009</v>
      </c>
      <c r="H72" s="157">
        <f>G72+1</f>
        <v>44010</v>
      </c>
      <c r="I72" s="152">
        <f>I70+7</f>
        <v>44010</v>
      </c>
      <c r="J72" s="157">
        <f>I72+1</f>
        <v>44011</v>
      </c>
      <c r="K72" s="343">
        <f>K70+7</f>
        <v>44012</v>
      </c>
      <c r="L72" s="344"/>
      <c r="M72" s="343" t="s">
        <v>205</v>
      </c>
      <c r="N72" s="345"/>
      <c r="O72" s="343" t="s">
        <v>205</v>
      </c>
      <c r="P72" s="346"/>
      <c r="Q72" s="347">
        <f>Q70+7</f>
        <v>44043</v>
      </c>
      <c r="R72" s="348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</row>
    <row r="73" spans="1:58" s="150" customFormat="1" ht="54.75" customHeight="1">
      <c r="A73" s="351" t="s">
        <v>208</v>
      </c>
      <c r="B73" s="352"/>
      <c r="C73" s="352"/>
      <c r="D73" s="352"/>
      <c r="E73" s="353"/>
      <c r="F73" s="306" t="s">
        <v>247</v>
      </c>
      <c r="G73" s="354" t="s">
        <v>205</v>
      </c>
      <c r="H73" s="355"/>
      <c r="I73" s="354" t="s">
        <v>205</v>
      </c>
      <c r="J73" s="355"/>
      <c r="K73" s="354" t="s">
        <v>205</v>
      </c>
      <c r="L73" s="356"/>
      <c r="M73" s="160">
        <f>M71+7</f>
        <v>43989</v>
      </c>
      <c r="N73" s="307">
        <f>M73+1</f>
        <v>43990</v>
      </c>
      <c r="O73" s="160">
        <f>O71+7</f>
        <v>43993</v>
      </c>
      <c r="P73" s="308">
        <f>O73+1</f>
        <v>43994</v>
      </c>
      <c r="Q73" s="349"/>
      <c r="R73" s="350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</row>
    <row r="74" spans="1:62" s="67" customFormat="1" ht="30" customHeight="1">
      <c r="A74" s="162" t="s">
        <v>154</v>
      </c>
      <c r="B74" s="95"/>
      <c r="C74" s="90"/>
      <c r="D74" s="90"/>
      <c r="E74" s="95"/>
      <c r="F74" s="95"/>
      <c r="G74" s="91"/>
      <c r="H74" s="91"/>
      <c r="I74" s="92"/>
      <c r="J74" s="90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71"/>
      <c r="V74" s="71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</row>
    <row r="75" spans="1:62" s="67" customFormat="1" ht="30" customHeight="1">
      <c r="A75" s="162"/>
      <c r="B75" s="95"/>
      <c r="C75" s="90"/>
      <c r="D75" s="90"/>
      <c r="E75" s="95"/>
      <c r="F75" s="95"/>
      <c r="G75" s="91"/>
      <c r="H75" s="91"/>
      <c r="I75" s="92"/>
      <c r="J75" s="90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71"/>
      <c r="V75" s="71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  <c r="BH75" s="96"/>
      <c r="BI75" s="96"/>
      <c r="BJ75" s="96"/>
    </row>
    <row r="76" spans="1:62" ht="54.75" customHeight="1">
      <c r="A76" s="62"/>
      <c r="B76" s="71"/>
      <c r="C76" s="163"/>
      <c r="D76" s="163"/>
      <c r="E76" s="163"/>
      <c r="F76" s="163"/>
      <c r="G76" s="338" t="s">
        <v>248</v>
      </c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163"/>
      <c r="V76" s="163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</row>
    <row r="77" spans="1:62" ht="54.75" customHeight="1">
      <c r="A77" s="62"/>
      <c r="B77" s="62"/>
      <c r="C77" s="62"/>
      <c r="D77" s="62"/>
      <c r="E77" s="339"/>
      <c r="F77" s="339"/>
      <c r="G77" s="334" t="s">
        <v>249</v>
      </c>
      <c r="H77" s="334"/>
      <c r="I77" s="334" t="s">
        <v>250</v>
      </c>
      <c r="J77" s="334"/>
      <c r="K77" s="334" t="s">
        <v>251</v>
      </c>
      <c r="L77" s="334"/>
      <c r="M77" s="334" t="s">
        <v>252</v>
      </c>
      <c r="N77" s="334"/>
      <c r="O77" s="334" t="s">
        <v>253</v>
      </c>
      <c r="P77" s="334"/>
      <c r="Q77" s="334" t="s">
        <v>254</v>
      </c>
      <c r="R77" s="334"/>
      <c r="S77" s="330" t="s">
        <v>255</v>
      </c>
      <c r="T77" s="330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</row>
    <row r="78" spans="1:62" ht="54.75" customHeight="1">
      <c r="A78" s="62"/>
      <c r="B78" s="62"/>
      <c r="C78" s="62"/>
      <c r="D78" s="62"/>
      <c r="E78" s="62"/>
      <c r="F78" s="62"/>
      <c r="G78" s="334" t="s">
        <v>256</v>
      </c>
      <c r="H78" s="334"/>
      <c r="I78" s="334" t="s">
        <v>257</v>
      </c>
      <c r="J78" s="334"/>
      <c r="K78" s="334" t="s">
        <v>258</v>
      </c>
      <c r="L78" s="334"/>
      <c r="M78" s="334" t="s">
        <v>259</v>
      </c>
      <c r="N78" s="334"/>
      <c r="O78" s="334" t="s">
        <v>260</v>
      </c>
      <c r="P78" s="334"/>
      <c r="Q78" s="334" t="s">
        <v>261</v>
      </c>
      <c r="R78" s="334"/>
      <c r="S78" s="330" t="s">
        <v>262</v>
      </c>
      <c r="T78" s="330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</row>
    <row r="79" spans="1:62" ht="54.75" customHeight="1">
      <c r="A79" s="62"/>
      <c r="B79" s="62"/>
      <c r="C79" s="62"/>
      <c r="D79" s="62"/>
      <c r="E79" s="62"/>
      <c r="F79" s="62"/>
      <c r="G79" s="334" t="s">
        <v>263</v>
      </c>
      <c r="H79" s="334"/>
      <c r="I79" s="334" t="s">
        <v>264</v>
      </c>
      <c r="J79" s="334"/>
      <c r="K79" s="334" t="s">
        <v>265</v>
      </c>
      <c r="L79" s="334"/>
      <c r="M79" s="334" t="s">
        <v>266</v>
      </c>
      <c r="N79" s="334"/>
      <c r="O79" s="334" t="s">
        <v>267</v>
      </c>
      <c r="P79" s="334"/>
      <c r="Q79" s="334" t="s">
        <v>268</v>
      </c>
      <c r="R79" s="334"/>
      <c r="S79" s="330" t="s">
        <v>269</v>
      </c>
      <c r="T79" s="330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</row>
    <row r="80" spans="1:62" ht="54.75" customHeight="1">
      <c r="A80" s="62"/>
      <c r="B80" s="62"/>
      <c r="C80" s="62"/>
      <c r="D80" s="62"/>
      <c r="E80" s="62"/>
      <c r="F80" s="62"/>
      <c r="G80" s="334" t="s">
        <v>270</v>
      </c>
      <c r="H80" s="334"/>
      <c r="I80" s="334" t="s">
        <v>271</v>
      </c>
      <c r="J80" s="334"/>
      <c r="K80" s="334" t="s">
        <v>272</v>
      </c>
      <c r="L80" s="334"/>
      <c r="M80" s="334" t="s">
        <v>273</v>
      </c>
      <c r="N80" s="334"/>
      <c r="O80" s="334" t="s">
        <v>274</v>
      </c>
      <c r="P80" s="334"/>
      <c r="Q80" s="334" t="s">
        <v>275</v>
      </c>
      <c r="R80" s="334"/>
      <c r="S80" s="330" t="s">
        <v>276</v>
      </c>
      <c r="T80" s="330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</row>
    <row r="81" spans="1:62" ht="54.75" customHeight="1">
      <c r="A81" s="62"/>
      <c r="B81" s="62"/>
      <c r="C81" s="62"/>
      <c r="D81" s="62"/>
      <c r="E81" s="62"/>
      <c r="F81" s="62"/>
      <c r="G81" s="334" t="s">
        <v>277</v>
      </c>
      <c r="H81" s="334"/>
      <c r="I81" s="334" t="s">
        <v>278</v>
      </c>
      <c r="J81" s="334"/>
      <c r="K81" s="334" t="s">
        <v>279</v>
      </c>
      <c r="L81" s="334"/>
      <c r="M81" s="334" t="s">
        <v>280</v>
      </c>
      <c r="N81" s="334"/>
      <c r="O81" s="334" t="s">
        <v>281</v>
      </c>
      <c r="P81" s="334"/>
      <c r="Q81" s="334" t="s">
        <v>282</v>
      </c>
      <c r="R81" s="334"/>
      <c r="S81" s="330"/>
      <c r="T81" s="330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</row>
    <row r="82" spans="1:62" ht="54.75" customHeight="1">
      <c r="A82" s="62"/>
      <c r="B82" s="62"/>
      <c r="C82" s="62"/>
      <c r="D82" s="62"/>
      <c r="E82" s="62"/>
      <c r="F82" s="62"/>
      <c r="G82" s="336" t="s">
        <v>283</v>
      </c>
      <c r="H82" s="336"/>
      <c r="I82" s="336" t="s">
        <v>284</v>
      </c>
      <c r="J82" s="336"/>
      <c r="K82" s="336" t="s">
        <v>285</v>
      </c>
      <c r="L82" s="336"/>
      <c r="M82" s="336" t="s">
        <v>286</v>
      </c>
      <c r="N82" s="336"/>
      <c r="O82" s="337" t="s">
        <v>287</v>
      </c>
      <c r="P82" s="337"/>
      <c r="Q82" s="336" t="s">
        <v>288</v>
      </c>
      <c r="R82" s="336"/>
      <c r="S82" s="335"/>
      <c r="T82" s="335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</row>
    <row r="83" spans="1:62" ht="54.75" customHeight="1">
      <c r="A83" s="62"/>
      <c r="B83" s="62"/>
      <c r="C83" s="62"/>
      <c r="D83" s="62"/>
      <c r="E83" s="62"/>
      <c r="F83" s="62"/>
      <c r="G83" s="334" t="s">
        <v>289</v>
      </c>
      <c r="H83" s="334"/>
      <c r="I83" s="334" t="s">
        <v>290</v>
      </c>
      <c r="J83" s="334"/>
      <c r="K83" s="334" t="s">
        <v>291</v>
      </c>
      <c r="L83" s="334"/>
      <c r="M83" s="334" t="s">
        <v>292</v>
      </c>
      <c r="N83" s="334"/>
      <c r="O83" s="334" t="s">
        <v>293</v>
      </c>
      <c r="P83" s="334"/>
      <c r="Q83" s="334" t="s">
        <v>294</v>
      </c>
      <c r="R83" s="334"/>
      <c r="S83" s="330"/>
      <c r="T83" s="330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</row>
    <row r="84" spans="1:62" ht="54.75" customHeight="1">
      <c r="A84" s="62"/>
      <c r="B84" s="62"/>
      <c r="C84" s="62"/>
      <c r="D84" s="62"/>
      <c r="E84" s="62"/>
      <c r="F84" s="62"/>
      <c r="G84" s="334" t="s">
        <v>295</v>
      </c>
      <c r="H84" s="334"/>
      <c r="I84" s="334" t="s">
        <v>296</v>
      </c>
      <c r="J84" s="334"/>
      <c r="K84" s="334" t="s">
        <v>297</v>
      </c>
      <c r="L84" s="334"/>
      <c r="M84" s="334" t="s">
        <v>298</v>
      </c>
      <c r="N84" s="334"/>
      <c r="O84" s="334" t="s">
        <v>299</v>
      </c>
      <c r="P84" s="334"/>
      <c r="Q84" s="334" t="s">
        <v>300</v>
      </c>
      <c r="R84" s="334"/>
      <c r="S84" s="330"/>
      <c r="T84" s="330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</row>
    <row r="85" spans="1:62" ht="11.25" customHeight="1">
      <c r="A85" s="62"/>
      <c r="B85" s="62"/>
      <c r="C85" s="62"/>
      <c r="D85" s="62"/>
      <c r="E85" s="62"/>
      <c r="F85" s="62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</row>
    <row r="86" spans="1:62" ht="11.25" customHeight="1">
      <c r="A86" s="62"/>
      <c r="B86" s="62"/>
      <c r="C86" s="62"/>
      <c r="D86" s="62"/>
      <c r="E86" s="62"/>
      <c r="F86" s="62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</row>
    <row r="87" spans="1:62" ht="11.25" customHeight="1">
      <c r="A87" s="62"/>
      <c r="B87" s="62"/>
      <c r="C87" s="62"/>
      <c r="D87" s="62"/>
      <c r="E87" s="62"/>
      <c r="F87" s="62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</row>
    <row r="88" spans="1:62" ht="11.25" customHeight="1">
      <c r="A88" s="62"/>
      <c r="B88" s="62"/>
      <c r="C88" s="62"/>
      <c r="D88" s="62"/>
      <c r="E88" s="62"/>
      <c r="F88" s="62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</row>
    <row r="89" spans="1:62" ht="11.25" customHeight="1">
      <c r="A89" s="62"/>
      <c r="B89" s="62"/>
      <c r="C89" s="62"/>
      <c r="D89" s="62"/>
      <c r="E89" s="62"/>
      <c r="F89" s="62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</row>
    <row r="90" spans="1:62" ht="11.25" customHeight="1">
      <c r="A90" s="62"/>
      <c r="B90" s="62"/>
      <c r="C90" s="62"/>
      <c r="D90" s="62"/>
      <c r="E90" s="62"/>
      <c r="F90" s="62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</row>
    <row r="91" spans="1:62" ht="11.25" customHeight="1">
      <c r="A91" s="62"/>
      <c r="B91" s="62"/>
      <c r="C91" s="62"/>
      <c r="D91" s="62"/>
      <c r="E91" s="62"/>
      <c r="F91" s="62"/>
      <c r="G91" s="139"/>
      <c r="H91" s="139"/>
      <c r="I91" s="139"/>
      <c r="J91" s="139"/>
      <c r="K91" s="139"/>
      <c r="L91" s="139"/>
      <c r="M91" s="139"/>
      <c r="N91" s="139"/>
      <c r="O91" s="139"/>
      <c r="P91" s="139"/>
      <c r="Q91" s="139"/>
      <c r="R91" s="139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</row>
    <row r="92" spans="1:62" ht="11.25" customHeight="1">
      <c r="A92" s="62"/>
      <c r="B92" s="62"/>
      <c r="C92" s="62"/>
      <c r="D92" s="62"/>
      <c r="E92" s="62"/>
      <c r="F92" s="62"/>
      <c r="G92" s="139"/>
      <c r="H92" s="139"/>
      <c r="I92" s="139"/>
      <c r="J92" s="139"/>
      <c r="K92" s="139"/>
      <c r="L92" s="139"/>
      <c r="M92" s="139"/>
      <c r="N92" s="139"/>
      <c r="O92" s="139"/>
      <c r="P92" s="139"/>
      <c r="Q92" s="139"/>
      <c r="R92" s="139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</row>
    <row r="93" spans="1:62" ht="11.25" customHeight="1">
      <c r="A93" s="62"/>
      <c r="B93" s="62"/>
      <c r="C93" s="62"/>
      <c r="D93" s="62"/>
      <c r="E93" s="62"/>
      <c r="F93" s="62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</row>
    <row r="94" spans="1:62" ht="11.25" customHeight="1">
      <c r="A94" s="62"/>
      <c r="B94" s="62"/>
      <c r="C94" s="62"/>
      <c r="D94" s="62"/>
      <c r="E94" s="62"/>
      <c r="F94" s="62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</row>
    <row r="95" spans="1:62" ht="11.25" customHeight="1">
      <c r="A95" s="62"/>
      <c r="B95" s="62"/>
      <c r="C95" s="62"/>
      <c r="D95" s="62"/>
      <c r="E95" s="62"/>
      <c r="F95" s="62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</row>
    <row r="96" spans="1:62" ht="11.25" customHeight="1">
      <c r="A96" s="62"/>
      <c r="B96" s="62"/>
      <c r="C96" s="62"/>
      <c r="D96" s="62"/>
      <c r="E96" s="62"/>
      <c r="F96" s="62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</row>
    <row r="97" spans="1:62" ht="11.25" customHeight="1">
      <c r="A97" s="62"/>
      <c r="B97" s="62"/>
      <c r="C97" s="62"/>
      <c r="D97" s="62"/>
      <c r="E97" s="62"/>
      <c r="F97" s="62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</row>
    <row r="98" spans="1:62" ht="11.25" customHeight="1">
      <c r="A98" s="62"/>
      <c r="B98" s="62"/>
      <c r="C98" s="62"/>
      <c r="D98" s="62"/>
      <c r="E98" s="62"/>
      <c r="F98" s="62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</row>
    <row r="99" spans="1:62" ht="11.25" customHeight="1">
      <c r="A99" s="62"/>
      <c r="B99" s="62"/>
      <c r="C99" s="62"/>
      <c r="D99" s="62"/>
      <c r="E99" s="62"/>
      <c r="F99" s="62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</row>
    <row r="100" spans="1:62" ht="11.25" customHeight="1">
      <c r="A100" s="62"/>
      <c r="B100" s="62"/>
      <c r="C100" s="62"/>
      <c r="D100" s="62"/>
      <c r="E100" s="62"/>
      <c r="F100" s="62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</row>
    <row r="101" spans="1:62" ht="11.25" customHeight="1">
      <c r="A101" s="62"/>
      <c r="B101" s="62"/>
      <c r="C101" s="62"/>
      <c r="D101" s="62"/>
      <c r="E101" s="62"/>
      <c r="F101" s="62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</row>
    <row r="102" spans="1:62" ht="11.25" customHeight="1">
      <c r="A102" s="62"/>
      <c r="B102" s="62"/>
      <c r="C102" s="62"/>
      <c r="D102" s="62"/>
      <c r="E102" s="62"/>
      <c r="F102" s="62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</row>
    <row r="103" spans="1:62" ht="11.25" customHeight="1">
      <c r="A103" s="62"/>
      <c r="B103" s="62"/>
      <c r="C103" s="62"/>
      <c r="D103" s="62"/>
      <c r="E103" s="62"/>
      <c r="F103" s="62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</row>
    <row r="104" spans="1:62" ht="11.25" customHeight="1">
      <c r="A104" s="62"/>
      <c r="B104" s="62"/>
      <c r="C104" s="62"/>
      <c r="D104" s="62"/>
      <c r="E104" s="62"/>
      <c r="F104" s="62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62"/>
      <c r="AJ104" s="62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</row>
    <row r="105" spans="1:62" ht="11.25" customHeight="1">
      <c r="A105" s="62"/>
      <c r="B105" s="62"/>
      <c r="C105" s="62"/>
      <c r="D105" s="62"/>
      <c r="E105" s="62"/>
      <c r="F105" s="62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</row>
    <row r="106" spans="1:62" ht="11.25" customHeight="1">
      <c r="A106" s="62"/>
      <c r="B106" s="62"/>
      <c r="C106" s="62"/>
      <c r="D106" s="62"/>
      <c r="E106" s="62"/>
      <c r="F106" s="62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</row>
    <row r="107" spans="1:62" ht="11.25" customHeight="1">
      <c r="A107" s="62"/>
      <c r="B107" s="62"/>
      <c r="C107" s="62"/>
      <c r="D107" s="62"/>
      <c r="E107" s="62"/>
      <c r="F107" s="62"/>
      <c r="G107" s="139"/>
      <c r="H107" s="139"/>
      <c r="I107" s="139"/>
      <c r="J107" s="139"/>
      <c r="K107" s="139"/>
      <c r="L107" s="139"/>
      <c r="M107" s="139"/>
      <c r="N107" s="139"/>
      <c r="O107" s="139"/>
      <c r="P107" s="139"/>
      <c r="Q107" s="139"/>
      <c r="R107" s="139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</row>
    <row r="108" spans="1:62" ht="11.25" customHeight="1">
      <c r="A108" s="62"/>
      <c r="B108" s="62"/>
      <c r="C108" s="62"/>
      <c r="D108" s="62"/>
      <c r="E108" s="62"/>
      <c r="F108" s="62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</row>
    <row r="109" spans="1:62" ht="11.25" customHeight="1">
      <c r="A109" s="62"/>
      <c r="B109" s="62"/>
      <c r="C109" s="62"/>
      <c r="D109" s="62"/>
      <c r="E109" s="62"/>
      <c r="F109" s="62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</row>
    <row r="110" spans="1:62" ht="11.25" customHeight="1">
      <c r="A110" s="62"/>
      <c r="B110" s="62"/>
      <c r="C110" s="62"/>
      <c r="D110" s="62"/>
      <c r="E110" s="62"/>
      <c r="F110" s="62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2"/>
      <c r="AK110" s="62"/>
      <c r="AL110" s="62"/>
      <c r="AM110" s="62"/>
      <c r="AN110" s="62"/>
      <c r="AO110" s="62"/>
      <c r="AP110" s="62"/>
      <c r="AQ110" s="62"/>
      <c r="AR110" s="62"/>
      <c r="AS110" s="62"/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</row>
    <row r="111" spans="1:62" ht="11.25" customHeight="1">
      <c r="A111" s="62"/>
      <c r="B111" s="62"/>
      <c r="C111" s="62"/>
      <c r="D111" s="62"/>
      <c r="E111" s="62"/>
      <c r="F111" s="62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N111" s="62"/>
      <c r="AO111" s="62"/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</row>
    <row r="112" spans="1:62" ht="11.25" customHeight="1">
      <c r="A112" s="62"/>
      <c r="B112" s="62"/>
      <c r="C112" s="62"/>
      <c r="D112" s="62"/>
      <c r="E112" s="62"/>
      <c r="F112" s="62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</row>
    <row r="113" spans="1:62" ht="11.25" customHeight="1">
      <c r="A113" s="62"/>
      <c r="B113" s="62"/>
      <c r="C113" s="62"/>
      <c r="D113" s="62"/>
      <c r="E113" s="62"/>
      <c r="F113" s="62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</row>
    <row r="114" spans="19:62" ht="11.25" customHeight="1"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</row>
    <row r="115" spans="19:62" ht="11.25" customHeight="1"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</row>
    <row r="116" spans="19:62" ht="11.25" customHeight="1"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</row>
    <row r="117" spans="19:62" ht="11.25" customHeight="1"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</row>
    <row r="118" spans="19:62" ht="11.25" customHeight="1"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</row>
    <row r="119" spans="19:62" ht="11.25" customHeight="1"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</row>
    <row r="120" spans="19:62" ht="11.25" customHeight="1"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</row>
    <row r="121" spans="19:62" ht="11.25" customHeight="1">
      <c r="S121" s="62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</row>
    <row r="122" spans="19:62" ht="11.25" customHeight="1"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</row>
    <row r="123" spans="19:62" ht="11.25" customHeight="1"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</row>
    <row r="124" spans="19:62" ht="11.25" customHeight="1">
      <c r="S124" s="62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</row>
    <row r="125" spans="19:62" ht="11.25" customHeight="1">
      <c r="S125" s="62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62"/>
      <c r="AJ125" s="62"/>
      <c r="AK125" s="62"/>
      <c r="AL125" s="62"/>
      <c r="AM125" s="62"/>
      <c r="AN125" s="62"/>
      <c r="AO125" s="62"/>
      <c r="AP125" s="62"/>
      <c r="AQ125" s="62"/>
      <c r="AR125" s="62"/>
      <c r="AS125" s="62"/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</row>
    <row r="126" spans="19:62" ht="11.25" customHeight="1">
      <c r="S126" s="62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</row>
    <row r="127" spans="19:62" ht="11.25" customHeight="1"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</row>
    <row r="128" spans="19:62" ht="11.25" customHeight="1"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</row>
    <row r="129" spans="19:62" ht="11.25" customHeight="1">
      <c r="S129" s="62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</row>
    <row r="130" spans="19:62" ht="11.25" customHeight="1"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</row>
    <row r="131" spans="19:62" ht="11.25" customHeight="1"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</row>
    <row r="132" spans="19:62" ht="11.25" customHeight="1">
      <c r="S132" s="62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</row>
    <row r="133" spans="19:62" ht="11.25" customHeight="1">
      <c r="S133" s="62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</row>
    <row r="134" spans="19:62" ht="11.25" customHeight="1">
      <c r="S134" s="62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</row>
    <row r="135" spans="19:62" ht="11.25" customHeight="1"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</row>
    <row r="136" spans="19:62" ht="11.25" customHeight="1"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</row>
    <row r="137" spans="19:62" ht="11.25" customHeight="1"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</row>
    <row r="138" spans="19:62" ht="11.25" customHeight="1">
      <c r="S138" s="62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</row>
    <row r="139" spans="19:62" ht="11.25" customHeight="1">
      <c r="S139" s="62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</row>
    <row r="140" spans="19:62" ht="11.25" customHeight="1">
      <c r="S140" s="62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</row>
    <row r="141" spans="19:62" ht="11.25" customHeight="1"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</row>
    <row r="142" spans="19:62" ht="11.25" customHeight="1">
      <c r="S142" s="62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</row>
    <row r="143" spans="19:62" ht="11.25" customHeight="1">
      <c r="S143" s="62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</row>
    <row r="144" spans="19:62" ht="11.25" customHeight="1">
      <c r="S144" s="62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</row>
    <row r="145" spans="19:62" ht="11.25" customHeight="1">
      <c r="S145" s="62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</row>
    <row r="146" spans="19:62" ht="11.25" customHeight="1"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</row>
    <row r="147" spans="19:62" ht="11.25" customHeight="1">
      <c r="S147" s="62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</row>
    <row r="148" spans="19:62" ht="11.25" customHeight="1">
      <c r="S148" s="62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</row>
    <row r="149" spans="19:62" ht="11.25" customHeight="1">
      <c r="S149" s="62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</row>
    <row r="150" spans="19:62" ht="11.25" customHeight="1">
      <c r="S150" s="62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</row>
    <row r="151" spans="19:62" ht="11.25" customHeight="1">
      <c r="S151" s="62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62"/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</row>
    <row r="152" spans="19:62" ht="11.25" customHeight="1">
      <c r="S152" s="62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62"/>
      <c r="AJ152" s="62"/>
      <c r="AK152" s="62"/>
      <c r="AL152" s="62"/>
      <c r="AM152" s="62"/>
      <c r="AN152" s="62"/>
      <c r="AO152" s="62"/>
      <c r="AP152" s="62"/>
      <c r="AQ152" s="62"/>
      <c r="AR152" s="62"/>
      <c r="AS152" s="62"/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</row>
    <row r="153" spans="19:62" ht="11.25" customHeight="1">
      <c r="S153" s="62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</row>
    <row r="154" spans="19:62" ht="11.25" customHeight="1"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</row>
    <row r="155" spans="19:62" ht="11.25" customHeight="1"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</row>
    <row r="156" spans="19:62" ht="11.25" customHeight="1"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</row>
    <row r="157" spans="19:62" ht="11.25" customHeight="1">
      <c r="S157" s="62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</row>
    <row r="158" spans="19:62" ht="11.25" customHeight="1">
      <c r="S158" s="62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</row>
    <row r="159" spans="19:62" ht="11.25" customHeight="1"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</row>
    <row r="160" spans="19:62" ht="11.25" customHeight="1">
      <c r="S160" s="62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62"/>
      <c r="AJ160" s="62"/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</row>
    <row r="161" spans="19:62" ht="11.25" customHeight="1">
      <c r="S161" s="62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</row>
    <row r="162" spans="19:62" ht="11.25" customHeight="1"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</row>
    <row r="163" spans="19:62" ht="11.25" customHeight="1">
      <c r="S163" s="62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</row>
    <row r="164" spans="19:62" ht="11.25" customHeight="1"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</row>
    <row r="165" spans="19:62" ht="11.25" customHeight="1">
      <c r="S165" s="62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</row>
    <row r="166" spans="19:62" ht="11.25" customHeight="1"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</row>
    <row r="167" spans="19:62" ht="11.25" customHeight="1">
      <c r="S167" s="62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</row>
    <row r="168" spans="19:62" ht="11.25" customHeight="1">
      <c r="S168" s="62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</row>
    <row r="169" spans="19:62" ht="11.25" customHeight="1"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</row>
    <row r="170" spans="19:30" ht="11.25" customHeight="1"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  <c r="AD170" s="62"/>
    </row>
    <row r="171" spans="19:30" ht="11.25" customHeight="1"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</row>
    <row r="172" spans="19:30" ht="11.25" customHeight="1"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2"/>
    </row>
    <row r="173" spans="19:30" ht="11.25" customHeight="1"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</row>
    <row r="174" spans="19:30" ht="11.25" customHeight="1">
      <c r="S174" s="62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  <c r="AD174" s="62"/>
    </row>
    <row r="175" spans="19:30" ht="11.25" customHeight="1"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</row>
    <row r="176" spans="19:30" ht="11.25" customHeight="1"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</row>
    <row r="177" spans="19:30" ht="11.25" customHeight="1"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</row>
    <row r="178" spans="19:30" ht="11.25" customHeight="1"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  <c r="AD178" s="62"/>
    </row>
    <row r="179" spans="19:30" ht="11.25" customHeight="1">
      <c r="S179" s="62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  <c r="AD179" s="62"/>
    </row>
    <row r="180" spans="19:30" ht="11.25" customHeight="1"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</row>
    <row r="181" spans="19:30" ht="11.25" customHeight="1"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  <c r="AD181" s="62"/>
    </row>
    <row r="182" spans="19:30" ht="11.25" customHeight="1"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</row>
    <row r="183" spans="19:30" ht="11.25" customHeight="1"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</row>
    <row r="184" spans="19:30" ht="11.25" customHeight="1"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</row>
    <row r="185" spans="19:30" ht="11.25" customHeight="1">
      <c r="S185" s="62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  <c r="AD185" s="62"/>
    </row>
    <row r="186" spans="19:30" ht="11.25" customHeight="1">
      <c r="S186" s="62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  <c r="AD186" s="62"/>
    </row>
    <row r="187" spans="19:30" ht="11.25" customHeight="1"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</row>
    <row r="188" spans="19:30" ht="11.25" customHeight="1"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</row>
    <row r="189" spans="19:30" ht="11.25" customHeight="1"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</row>
    <row r="190" spans="19:30" ht="11.25" customHeight="1"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</row>
    <row r="191" spans="19:30" ht="11.25" customHeight="1"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</row>
    <row r="192" spans="19:30" ht="11.25" customHeight="1">
      <c r="S192" s="62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  <c r="AD192" s="62"/>
    </row>
    <row r="193" spans="19:30" ht="11.25" customHeight="1"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</row>
    <row r="194" spans="19:30" ht="11.25" customHeight="1"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</row>
    <row r="195" spans="19:30" ht="11.25" customHeight="1"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</row>
    <row r="196" spans="19:30" ht="11.25" customHeight="1"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</row>
    <row r="197" spans="19:30" ht="11.25" customHeight="1">
      <c r="S197" s="62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  <c r="AD197" s="62"/>
    </row>
    <row r="198" spans="19:30" ht="11.25" customHeight="1">
      <c r="S198" s="62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  <c r="AD198" s="62"/>
    </row>
    <row r="199" spans="19:30" ht="11.25" customHeight="1"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</row>
    <row r="200" spans="19:30" ht="11.25" customHeight="1"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</row>
    <row r="201" spans="19:30" ht="11.25" customHeight="1"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</row>
    <row r="202" spans="19:30" ht="11.25" customHeight="1"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</row>
    <row r="203" spans="19:30" ht="11.25" customHeight="1"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</row>
    <row r="204" spans="19:30" ht="11.25" customHeight="1">
      <c r="S204" s="62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</row>
    <row r="205" spans="19:30" ht="11.25" customHeight="1">
      <c r="S205" s="62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  <c r="AD205" s="62"/>
    </row>
    <row r="206" spans="19:30" ht="11.25" customHeight="1"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</row>
    <row r="207" spans="19:30" ht="11.25" customHeight="1">
      <c r="S207" s="62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  <c r="AD207" s="62"/>
    </row>
    <row r="208" spans="19:30" ht="11.25" customHeight="1"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</row>
    <row r="209" spans="19:30" ht="11.25" customHeight="1"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</row>
    <row r="210" spans="19:30" ht="11.25" customHeight="1"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</row>
    <row r="211" spans="19:30" ht="11.25" customHeight="1"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</row>
    <row r="212" spans="19:30" ht="11.25" customHeight="1"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</row>
    <row r="213" spans="19:30" ht="11.25" customHeight="1"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</row>
    <row r="214" spans="19:30" ht="11.25" customHeight="1"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</row>
    <row r="215" spans="19:30" ht="11.25" customHeight="1"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</row>
    <row r="216" spans="19:30" ht="11.25" customHeight="1"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</row>
    <row r="217" spans="19:30" ht="11.25" customHeight="1"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</row>
    <row r="218" spans="19:30" ht="11.25" customHeight="1"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</row>
    <row r="219" spans="19:30" ht="11.25" customHeight="1"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</row>
    <row r="220" spans="19:30" ht="11.25" customHeight="1"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</row>
    <row r="221" spans="19:30" ht="11.25" customHeight="1"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</row>
    <row r="222" spans="19:30" ht="11.25" customHeight="1"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</row>
    <row r="223" spans="19:30" ht="11.25" customHeight="1"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</row>
    <row r="224" spans="19:30" ht="11.25" customHeight="1"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</row>
    <row r="225" spans="19:30" ht="11.25" customHeight="1"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</row>
    <row r="226" spans="19:30" ht="11.25" customHeight="1"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</row>
    <row r="227" spans="19:30" ht="11.25" customHeight="1"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</row>
    <row r="228" spans="19:30" ht="11.25" customHeight="1"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</row>
    <row r="229" spans="19:30" ht="11.25" customHeight="1"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</row>
    <row r="230" spans="19:30" ht="11.25" customHeight="1"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</row>
    <row r="231" spans="19:30" ht="11.25" customHeight="1"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</row>
    <row r="232" spans="19:30" ht="11.25" customHeight="1"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</row>
    <row r="233" spans="19:30" ht="11.25" customHeight="1"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</row>
    <row r="234" spans="19:30" ht="11.25" customHeight="1"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</row>
    <row r="235" spans="19:30" ht="11.25" customHeight="1"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</row>
    <row r="236" spans="19:30" ht="11.25" customHeight="1"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</row>
    <row r="237" spans="19:30" ht="11.25" customHeight="1"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</row>
    <row r="238" spans="19:30" ht="11.25" customHeight="1"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</row>
    <row r="239" spans="19:30" ht="11.25" customHeight="1"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</row>
    <row r="240" spans="19:30" ht="11.25" customHeight="1"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</row>
    <row r="241" spans="19:30" ht="11.25" customHeight="1"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</row>
    <row r="242" spans="19:30" ht="11.25" customHeight="1"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</row>
    <row r="243" spans="19:30" ht="11.25" customHeight="1"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</row>
    <row r="244" spans="19:30" ht="11.25" customHeight="1"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</row>
    <row r="245" spans="19:30" ht="11.25" customHeight="1"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</row>
    <row r="246" spans="19:30" ht="11.25" customHeight="1"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</row>
    <row r="247" spans="19:30" ht="11.25" customHeight="1"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</row>
    <row r="248" spans="19:30" ht="11.25" customHeight="1"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</row>
    <row r="249" spans="19:30" ht="11.25" customHeight="1"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</row>
    <row r="250" spans="19:30" ht="11.25" customHeight="1"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</row>
    <row r="251" spans="19:30" ht="11.25" customHeight="1"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</row>
    <row r="252" spans="19:30" ht="11.25" customHeight="1"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</row>
    <row r="253" spans="19:30" ht="11.25" customHeight="1"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</row>
    <row r="254" spans="19:30" ht="11.25" customHeight="1"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</row>
    <row r="255" spans="19:30" ht="11.25" customHeight="1"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</row>
    <row r="256" spans="19:30" ht="11.25" customHeight="1"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</row>
    <row r="257" spans="19:30" ht="11.25" customHeight="1">
      <c r="S257" s="62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  <c r="AD257" s="62"/>
    </row>
    <row r="258" spans="19:30" ht="11.25" customHeight="1">
      <c r="S258" s="62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  <c r="AD258" s="62"/>
    </row>
    <row r="259" spans="19:30" ht="11.25" customHeight="1"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</row>
    <row r="260" spans="19:30" ht="11.25" customHeight="1"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</row>
    <row r="261" spans="19:30" ht="11.25" customHeight="1"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</row>
    <row r="262" spans="19:30" ht="11.25" customHeight="1">
      <c r="S262" s="62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  <c r="AD262" s="62"/>
    </row>
    <row r="263" spans="19:30" ht="11.25" customHeight="1"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</row>
    <row r="264" spans="19:30" ht="11.25" customHeight="1">
      <c r="S264" s="62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  <c r="AD264" s="62"/>
    </row>
    <row r="265" spans="19:30" ht="11.25" customHeight="1">
      <c r="S265" s="62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  <c r="AD265" s="62"/>
    </row>
    <row r="266" spans="19:30" ht="11.25" customHeight="1">
      <c r="S266" s="62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  <c r="AD266" s="62"/>
    </row>
    <row r="267" spans="19:30" ht="11.25" customHeight="1"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</row>
    <row r="268" spans="19:30" ht="11.25" customHeight="1"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</row>
    <row r="269" spans="19:30" ht="11.25" customHeight="1">
      <c r="S269" s="62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  <c r="AD269" s="62"/>
    </row>
    <row r="270" spans="19:30" ht="11.25" customHeight="1">
      <c r="S270" s="62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  <c r="AD270" s="62"/>
    </row>
    <row r="271" spans="19:30" ht="11.25" customHeight="1">
      <c r="S271" s="62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  <c r="AD271" s="62"/>
    </row>
    <row r="272" spans="19:30" ht="11.25" customHeight="1">
      <c r="S272" s="62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  <c r="AD272" s="62"/>
    </row>
    <row r="273" spans="19:30" ht="11.25" customHeight="1">
      <c r="S273" s="62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  <c r="AD273" s="62"/>
    </row>
    <row r="274" spans="19:30" ht="11.25" customHeight="1">
      <c r="S274" s="62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  <c r="AD274" s="62"/>
    </row>
    <row r="275" spans="19:30" ht="11.25" customHeight="1">
      <c r="S275" s="62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  <c r="AD275" s="62"/>
    </row>
    <row r="276" spans="19:30" ht="11.25" customHeight="1">
      <c r="S276" s="62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  <c r="AD276" s="62"/>
    </row>
    <row r="277" spans="19:30" ht="11.25" customHeight="1">
      <c r="S277" s="62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  <c r="AD277" s="62"/>
    </row>
    <row r="278" spans="19:30" ht="11.25" customHeight="1">
      <c r="S278" s="62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  <c r="AD278" s="62"/>
    </row>
    <row r="279" spans="19:30" ht="11.25" customHeight="1"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</row>
    <row r="280" spans="19:30" ht="11.25" customHeight="1">
      <c r="S280" s="62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  <c r="AD280" s="62"/>
    </row>
    <row r="281" spans="19:30" ht="11.25" customHeight="1"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</row>
    <row r="282" spans="19:30" ht="11.25" customHeight="1">
      <c r="S282" s="62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  <c r="AD282" s="62"/>
    </row>
    <row r="283" spans="19:30" ht="11.25" customHeight="1"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</row>
    <row r="284" spans="19:30" ht="11.25" customHeight="1">
      <c r="S284" s="62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  <c r="AD284" s="62"/>
    </row>
    <row r="285" spans="19:30" ht="11.25" customHeight="1"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</row>
    <row r="286" spans="19:30" ht="11.25" customHeight="1">
      <c r="S286" s="62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  <c r="AD286" s="62"/>
    </row>
    <row r="287" spans="19:30" ht="11.25" customHeight="1">
      <c r="S287" s="62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  <c r="AD287" s="62"/>
    </row>
    <row r="288" spans="19:30" ht="11.25" customHeight="1">
      <c r="S288" s="62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  <c r="AD288" s="62"/>
    </row>
    <row r="289" spans="19:30" ht="11.25" customHeight="1"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</row>
    <row r="290" spans="19:30" ht="11.25" customHeight="1"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</row>
    <row r="291" spans="19:30" ht="11.25" customHeight="1">
      <c r="S291" s="62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  <c r="AD291" s="62"/>
    </row>
    <row r="292" spans="19:30" ht="11.25" customHeight="1">
      <c r="S292" s="62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  <c r="AD292" s="62"/>
    </row>
    <row r="293" spans="19:30" ht="11.25" customHeight="1">
      <c r="S293" s="62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  <c r="AD293" s="62"/>
    </row>
    <row r="294" spans="19:30" ht="11.25" customHeight="1">
      <c r="S294" s="62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  <c r="AD294" s="62"/>
    </row>
    <row r="295" spans="19:30" ht="11.25" customHeight="1"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</row>
    <row r="296" spans="19:30" ht="11.25" customHeight="1">
      <c r="S296" s="62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  <c r="AD296" s="62"/>
    </row>
    <row r="297" spans="19:30" ht="11.25" customHeight="1">
      <c r="S297" s="62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  <c r="AD297" s="62"/>
    </row>
    <row r="298" spans="19:30" ht="11.25" customHeight="1">
      <c r="S298" s="62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  <c r="AD298" s="62"/>
    </row>
    <row r="299" spans="19:30" ht="11.25" customHeight="1"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</row>
    <row r="300" spans="19:30" ht="11.25" customHeight="1">
      <c r="S300" s="62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  <c r="AD300" s="62"/>
    </row>
    <row r="301" spans="19:30" ht="11.25" customHeight="1">
      <c r="S301" s="62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  <c r="AD301" s="62"/>
    </row>
    <row r="302" spans="19:30" ht="11.25" customHeight="1">
      <c r="S302" s="62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  <c r="AD302" s="62"/>
    </row>
    <row r="303" spans="19:30" ht="11.25" customHeight="1"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</row>
    <row r="304" spans="19:30" ht="11.25" customHeight="1">
      <c r="S304" s="62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  <c r="AD304" s="62"/>
    </row>
    <row r="305" spans="19:30" ht="11.25" customHeight="1">
      <c r="S305" s="62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  <c r="AD305" s="62"/>
    </row>
    <row r="306" spans="19:30" ht="11.25" customHeight="1">
      <c r="S306" s="62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  <c r="AD306" s="62"/>
    </row>
    <row r="307" spans="19:30" ht="11.25" customHeight="1">
      <c r="S307" s="62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  <c r="AD307" s="62"/>
    </row>
    <row r="308" spans="19:30" ht="11.25" customHeight="1">
      <c r="S308" s="62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  <c r="AD308" s="62"/>
    </row>
    <row r="309" spans="19:30" ht="11.25" customHeight="1"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</row>
    <row r="310" spans="19:30" ht="11.25" customHeight="1">
      <c r="S310" s="62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  <c r="AD310" s="62"/>
    </row>
    <row r="311" spans="19:30" ht="11.25" customHeight="1">
      <c r="S311" s="62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  <c r="AD311" s="62"/>
    </row>
    <row r="312" spans="19:30" ht="11.25" customHeight="1">
      <c r="S312" s="62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  <c r="AD312" s="62"/>
    </row>
    <row r="313" spans="19:30" ht="11.25" customHeight="1">
      <c r="S313" s="62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  <c r="AD313" s="62"/>
    </row>
    <row r="314" spans="19:30" ht="11.25" customHeight="1">
      <c r="S314" s="62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  <c r="AD314" s="62"/>
    </row>
    <row r="315" spans="19:30" ht="11.25" customHeight="1">
      <c r="S315" s="62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  <c r="AD315" s="62"/>
    </row>
    <row r="316" spans="19:30" ht="11.25" customHeight="1">
      <c r="S316" s="62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  <c r="AD316" s="62"/>
    </row>
    <row r="317" spans="19:30" ht="11.25" customHeight="1"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</row>
    <row r="318" spans="19:30" ht="11.25" customHeight="1">
      <c r="S318" s="62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  <c r="AD318" s="62"/>
    </row>
    <row r="319" spans="19:30" ht="11.25" customHeight="1"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</row>
    <row r="320" spans="19:30" ht="11.25" customHeight="1">
      <c r="S320" s="62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  <c r="AD320" s="62"/>
    </row>
    <row r="321" spans="19:30" ht="11.25" customHeight="1"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</row>
    <row r="322" spans="19:30" ht="11.25" customHeight="1">
      <c r="S322" s="62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  <c r="AD322" s="62"/>
    </row>
    <row r="323" spans="19:30" ht="11.25" customHeight="1">
      <c r="S323" s="62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  <c r="AD323" s="62"/>
    </row>
    <row r="324" spans="19:30" ht="11.25" customHeight="1">
      <c r="S324" s="62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  <c r="AD324" s="62"/>
    </row>
    <row r="325" spans="19:30" ht="11.25" customHeight="1">
      <c r="S325" s="62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  <c r="AD325" s="62"/>
    </row>
    <row r="326" spans="19:30" ht="11.25" customHeight="1">
      <c r="S326" s="62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  <c r="AD326" s="62"/>
    </row>
    <row r="327" spans="19:30" ht="11.25" customHeight="1">
      <c r="S327" s="62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  <c r="AD327" s="62"/>
    </row>
    <row r="328" spans="19:30" ht="11.25" customHeight="1">
      <c r="S328" s="62"/>
      <c r="T328" s="62"/>
      <c r="U328" s="62"/>
      <c r="V328" s="62"/>
      <c r="W328" s="62"/>
      <c r="X328" s="62"/>
      <c r="Y328" s="62"/>
      <c r="Z328" s="62"/>
      <c r="AA328" s="62"/>
      <c r="AB328" s="62"/>
      <c r="AC328" s="62"/>
      <c r="AD328" s="62"/>
    </row>
    <row r="329" spans="19:30" ht="11.25" customHeight="1">
      <c r="S329" s="62"/>
      <c r="T329" s="62"/>
      <c r="U329" s="62"/>
      <c r="V329" s="62"/>
      <c r="W329" s="62"/>
      <c r="X329" s="62"/>
      <c r="Y329" s="62"/>
      <c r="Z329" s="62"/>
      <c r="AA329" s="62"/>
      <c r="AB329" s="62"/>
      <c r="AC329" s="62"/>
      <c r="AD329" s="62"/>
    </row>
    <row r="330" spans="19:30" ht="11.25" customHeight="1">
      <c r="S330" s="62"/>
      <c r="T330" s="62"/>
      <c r="U330" s="62"/>
      <c r="V330" s="62"/>
      <c r="W330" s="62"/>
      <c r="X330" s="62"/>
      <c r="Y330" s="62"/>
      <c r="Z330" s="62"/>
      <c r="AA330" s="62"/>
      <c r="AB330" s="62"/>
      <c r="AC330" s="62"/>
      <c r="AD330" s="62"/>
    </row>
    <row r="331" spans="19:30" ht="11.25" customHeight="1">
      <c r="S331" s="62"/>
      <c r="T331" s="62"/>
      <c r="U331" s="62"/>
      <c r="V331" s="62"/>
      <c r="W331" s="62"/>
      <c r="X331" s="62"/>
      <c r="Y331" s="62"/>
      <c r="Z331" s="62"/>
      <c r="AA331" s="62"/>
      <c r="AB331" s="62"/>
      <c r="AC331" s="62"/>
      <c r="AD331" s="62"/>
    </row>
    <row r="332" spans="19:30" ht="11.25" customHeight="1">
      <c r="S332" s="62"/>
      <c r="T332" s="62"/>
      <c r="U332" s="62"/>
      <c r="V332" s="62"/>
      <c r="W332" s="62"/>
      <c r="X332" s="62"/>
      <c r="Y332" s="62"/>
      <c r="Z332" s="62"/>
      <c r="AA332" s="62"/>
      <c r="AB332" s="62"/>
      <c r="AC332" s="62"/>
      <c r="AD332" s="62"/>
    </row>
    <row r="333" spans="19:30" ht="11.25" customHeight="1">
      <c r="S333" s="62"/>
      <c r="T333" s="62"/>
      <c r="U333" s="62"/>
      <c r="V333" s="62"/>
      <c r="W333" s="62"/>
      <c r="X333" s="62"/>
      <c r="Y333" s="62"/>
      <c r="Z333" s="62"/>
      <c r="AA333" s="62"/>
      <c r="AB333" s="62"/>
      <c r="AC333" s="62"/>
      <c r="AD333" s="62"/>
    </row>
    <row r="334" spans="19:30" ht="11.25" customHeight="1">
      <c r="S334" s="62"/>
      <c r="T334" s="62"/>
      <c r="U334" s="62"/>
      <c r="V334" s="62"/>
      <c r="W334" s="62"/>
      <c r="X334" s="62"/>
      <c r="Y334" s="62"/>
      <c r="Z334" s="62"/>
      <c r="AA334" s="62"/>
      <c r="AB334" s="62"/>
      <c r="AC334" s="62"/>
      <c r="AD334" s="62"/>
    </row>
    <row r="335" spans="19:30" ht="11.25" customHeight="1"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</row>
    <row r="336" spans="19:30" ht="11.25" customHeight="1">
      <c r="S336" s="62"/>
      <c r="T336" s="62"/>
      <c r="U336" s="62"/>
      <c r="V336" s="62"/>
      <c r="W336" s="62"/>
      <c r="X336" s="62"/>
      <c r="Y336" s="62"/>
      <c r="Z336" s="62"/>
      <c r="AA336" s="62"/>
      <c r="AB336" s="62"/>
      <c r="AC336" s="62"/>
      <c r="AD336" s="62"/>
    </row>
    <row r="337" spans="19:30" ht="11.25" customHeight="1">
      <c r="S337" s="62"/>
      <c r="T337" s="62"/>
      <c r="U337" s="62"/>
      <c r="V337" s="62"/>
      <c r="W337" s="62"/>
      <c r="X337" s="62"/>
      <c r="Y337" s="62"/>
      <c r="Z337" s="62"/>
      <c r="AA337" s="62"/>
      <c r="AB337" s="62"/>
      <c r="AC337" s="62"/>
      <c r="AD337" s="62"/>
    </row>
    <row r="338" spans="19:30" ht="11.25" customHeight="1">
      <c r="S338" s="62"/>
      <c r="T338" s="62"/>
      <c r="U338" s="62"/>
      <c r="V338" s="62"/>
      <c r="W338" s="62"/>
      <c r="X338" s="62"/>
      <c r="Y338" s="62"/>
      <c r="Z338" s="62"/>
      <c r="AA338" s="62"/>
      <c r="AB338" s="62"/>
      <c r="AC338" s="62"/>
      <c r="AD338" s="62"/>
    </row>
    <row r="339" spans="19:30" ht="11.25" customHeight="1"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</row>
    <row r="340" spans="19:30" ht="11.25" customHeight="1">
      <c r="S340" s="62"/>
      <c r="T340" s="62"/>
      <c r="U340" s="62"/>
      <c r="V340" s="62"/>
      <c r="W340" s="62"/>
      <c r="X340" s="62"/>
      <c r="Y340" s="62"/>
      <c r="Z340" s="62"/>
      <c r="AA340" s="62"/>
      <c r="AB340" s="62"/>
      <c r="AC340" s="62"/>
      <c r="AD340" s="62"/>
    </row>
    <row r="341" spans="19:30" ht="11.25" customHeight="1">
      <c r="S341" s="62"/>
      <c r="T341" s="62"/>
      <c r="U341" s="62"/>
      <c r="V341" s="62"/>
      <c r="W341" s="62"/>
      <c r="X341" s="62"/>
      <c r="Y341" s="62"/>
      <c r="Z341" s="62"/>
      <c r="AA341" s="62"/>
      <c r="AB341" s="62"/>
      <c r="AC341" s="62"/>
      <c r="AD341" s="62"/>
    </row>
    <row r="342" spans="19:30" ht="11.25" customHeight="1">
      <c r="S342" s="62"/>
      <c r="T342" s="62"/>
      <c r="U342" s="62"/>
      <c r="V342" s="62"/>
      <c r="W342" s="62"/>
      <c r="X342" s="62"/>
      <c r="Y342" s="62"/>
      <c r="Z342" s="62"/>
      <c r="AA342" s="62"/>
      <c r="AB342" s="62"/>
      <c r="AC342" s="62"/>
      <c r="AD342" s="62"/>
    </row>
    <row r="343" spans="19:30" ht="11.25" customHeight="1">
      <c r="S343" s="62"/>
      <c r="T343" s="62"/>
      <c r="U343" s="62"/>
      <c r="V343" s="62"/>
      <c r="W343" s="62"/>
      <c r="X343" s="62"/>
      <c r="Y343" s="62"/>
      <c r="Z343" s="62"/>
      <c r="AA343" s="62"/>
      <c r="AB343" s="62"/>
      <c r="AC343" s="62"/>
      <c r="AD343" s="62"/>
    </row>
    <row r="344" spans="19:30" ht="11.25" customHeight="1">
      <c r="S344" s="62"/>
      <c r="T344" s="62"/>
      <c r="U344" s="62"/>
      <c r="V344" s="62"/>
      <c r="W344" s="62"/>
      <c r="X344" s="62"/>
      <c r="Y344" s="62"/>
      <c r="Z344" s="62"/>
      <c r="AA344" s="62"/>
      <c r="AB344" s="62"/>
      <c r="AC344" s="62"/>
      <c r="AD344" s="62"/>
    </row>
    <row r="345" spans="19:30" ht="11.25" customHeight="1">
      <c r="S345" s="62"/>
      <c r="T345" s="62"/>
      <c r="U345" s="62"/>
      <c r="V345" s="62"/>
      <c r="W345" s="62"/>
      <c r="X345" s="62"/>
      <c r="Y345" s="62"/>
      <c r="Z345" s="62"/>
      <c r="AA345" s="62"/>
      <c r="AB345" s="62"/>
      <c r="AC345" s="62"/>
      <c r="AD345" s="62"/>
    </row>
    <row r="346" spans="19:30" ht="11.25" customHeight="1">
      <c r="S346" s="62"/>
      <c r="T346" s="62"/>
      <c r="U346" s="62"/>
      <c r="V346" s="62"/>
      <c r="W346" s="62"/>
      <c r="X346" s="62"/>
      <c r="Y346" s="62"/>
      <c r="Z346" s="62"/>
      <c r="AA346" s="62"/>
      <c r="AB346" s="62"/>
      <c r="AC346" s="62"/>
      <c r="AD346" s="62"/>
    </row>
    <row r="347" spans="19:30" ht="11.25" customHeight="1">
      <c r="S347" s="62"/>
      <c r="T347" s="62"/>
      <c r="U347" s="62"/>
      <c r="V347" s="62"/>
      <c r="W347" s="62"/>
      <c r="X347" s="62"/>
      <c r="Y347" s="62"/>
      <c r="Z347" s="62"/>
      <c r="AA347" s="62"/>
      <c r="AB347" s="62"/>
      <c r="AC347" s="62"/>
      <c r="AD347" s="62"/>
    </row>
    <row r="348" spans="19:30" ht="11.25" customHeight="1">
      <c r="S348" s="62"/>
      <c r="T348" s="62"/>
      <c r="U348" s="62"/>
      <c r="V348" s="62"/>
      <c r="W348" s="62"/>
      <c r="X348" s="62"/>
      <c r="Y348" s="62"/>
      <c r="Z348" s="62"/>
      <c r="AA348" s="62"/>
      <c r="AB348" s="62"/>
      <c r="AC348" s="62"/>
      <c r="AD348" s="62"/>
    </row>
    <row r="349" spans="19:30" ht="11.25" customHeight="1">
      <c r="S349" s="62"/>
      <c r="T349" s="62"/>
      <c r="U349" s="62"/>
      <c r="V349" s="62"/>
      <c r="W349" s="62"/>
      <c r="X349" s="62"/>
      <c r="Y349" s="62"/>
      <c r="Z349" s="62"/>
      <c r="AA349" s="62"/>
      <c r="AB349" s="62"/>
      <c r="AC349" s="62"/>
      <c r="AD349" s="62"/>
    </row>
    <row r="350" spans="19:30" ht="11.25" customHeight="1">
      <c r="S350" s="62"/>
      <c r="T350" s="62"/>
      <c r="U350" s="62"/>
      <c r="V350" s="62"/>
      <c r="W350" s="62"/>
      <c r="X350" s="62"/>
      <c r="Y350" s="62"/>
      <c r="Z350" s="62"/>
      <c r="AA350" s="62"/>
      <c r="AB350" s="62"/>
      <c r="AC350" s="62"/>
      <c r="AD350" s="62"/>
    </row>
    <row r="351" spans="19:30" ht="11.25" customHeight="1">
      <c r="S351" s="62"/>
      <c r="T351" s="62"/>
      <c r="U351" s="62"/>
      <c r="V351" s="62"/>
      <c r="W351" s="62"/>
      <c r="X351" s="62"/>
      <c r="Y351" s="62"/>
      <c r="Z351" s="62"/>
      <c r="AA351" s="62"/>
      <c r="AB351" s="62"/>
      <c r="AC351" s="62"/>
      <c r="AD351" s="62"/>
    </row>
    <row r="352" spans="19:30" ht="11.25" customHeight="1">
      <c r="S352" s="62"/>
      <c r="T352" s="62"/>
      <c r="U352" s="62"/>
      <c r="V352" s="62"/>
      <c r="W352" s="62"/>
      <c r="X352" s="62"/>
      <c r="Y352" s="62"/>
      <c r="Z352" s="62"/>
      <c r="AA352" s="62"/>
      <c r="AB352" s="62"/>
      <c r="AC352" s="62"/>
      <c r="AD352" s="62"/>
    </row>
    <row r="353" spans="19:30" ht="11.25" customHeight="1"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</row>
    <row r="354" spans="19:30" ht="11.25" customHeight="1">
      <c r="S354" s="62"/>
      <c r="T354" s="62"/>
      <c r="U354" s="62"/>
      <c r="V354" s="62"/>
      <c r="W354" s="62"/>
      <c r="X354" s="62"/>
      <c r="Y354" s="62"/>
      <c r="Z354" s="62"/>
      <c r="AA354" s="62"/>
      <c r="AB354" s="62"/>
      <c r="AC354" s="62"/>
      <c r="AD354" s="62"/>
    </row>
    <row r="355" spans="19:30" ht="11.25" customHeight="1">
      <c r="S355" s="62"/>
      <c r="T355" s="62"/>
      <c r="U355" s="62"/>
      <c r="V355" s="62"/>
      <c r="W355" s="62"/>
      <c r="X355" s="62"/>
      <c r="Y355" s="62"/>
      <c r="Z355" s="62"/>
      <c r="AA355" s="62"/>
      <c r="AB355" s="62"/>
      <c r="AC355" s="62"/>
      <c r="AD355" s="62"/>
    </row>
    <row r="356" spans="19:30" ht="11.25" customHeight="1">
      <c r="S356" s="62"/>
      <c r="T356" s="62"/>
      <c r="U356" s="62"/>
      <c r="V356" s="62"/>
      <c r="W356" s="62"/>
      <c r="X356" s="62"/>
      <c r="Y356" s="62"/>
      <c r="Z356" s="62"/>
      <c r="AA356" s="62"/>
      <c r="AB356" s="62"/>
      <c r="AC356" s="62"/>
      <c r="AD356" s="62"/>
    </row>
    <row r="357" spans="19:30" ht="11.25" customHeight="1"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</row>
    <row r="358" spans="19:30" ht="11.25" customHeight="1">
      <c r="S358" s="62"/>
      <c r="T358" s="62"/>
      <c r="U358" s="62"/>
      <c r="V358" s="62"/>
      <c r="W358" s="62"/>
      <c r="X358" s="62"/>
      <c r="Y358" s="62"/>
      <c r="Z358" s="62"/>
      <c r="AA358" s="62"/>
      <c r="AB358" s="62"/>
      <c r="AC358" s="62"/>
      <c r="AD358" s="62"/>
    </row>
    <row r="359" spans="19:30" ht="11.25" customHeight="1">
      <c r="S359" s="62"/>
      <c r="T359" s="62"/>
      <c r="U359" s="62"/>
      <c r="V359" s="62"/>
      <c r="W359" s="62"/>
      <c r="X359" s="62"/>
      <c r="Y359" s="62"/>
      <c r="Z359" s="62"/>
      <c r="AA359" s="62"/>
      <c r="AB359" s="62"/>
      <c r="AC359" s="62"/>
      <c r="AD359" s="62"/>
    </row>
    <row r="360" spans="19:30" ht="11.25" customHeight="1">
      <c r="S360" s="62"/>
      <c r="T360" s="62"/>
      <c r="U360" s="62"/>
      <c r="V360" s="62"/>
      <c r="W360" s="62"/>
      <c r="X360" s="62"/>
      <c r="Y360" s="62"/>
      <c r="Z360" s="62"/>
      <c r="AA360" s="62"/>
      <c r="AB360" s="62"/>
      <c r="AC360" s="62"/>
      <c r="AD360" s="62"/>
    </row>
    <row r="361" spans="19:30" ht="11.25" customHeight="1">
      <c r="S361" s="62"/>
      <c r="T361" s="62"/>
      <c r="U361" s="62"/>
      <c r="V361" s="62"/>
      <c r="W361" s="62"/>
      <c r="X361" s="62"/>
      <c r="Y361" s="62"/>
      <c r="Z361" s="62"/>
      <c r="AA361" s="62"/>
      <c r="AB361" s="62"/>
      <c r="AC361" s="62"/>
      <c r="AD361" s="62"/>
    </row>
    <row r="362" spans="19:30" ht="11.25" customHeight="1">
      <c r="S362" s="62"/>
      <c r="T362" s="62"/>
      <c r="U362" s="62"/>
      <c r="V362" s="62"/>
      <c r="W362" s="62"/>
      <c r="X362" s="62"/>
      <c r="Y362" s="62"/>
      <c r="Z362" s="62"/>
      <c r="AA362" s="62"/>
      <c r="AB362" s="62"/>
      <c r="AC362" s="62"/>
      <c r="AD362" s="62"/>
    </row>
    <row r="363" spans="19:30" ht="11.25" customHeight="1">
      <c r="S363" s="62"/>
      <c r="T363" s="62"/>
      <c r="U363" s="62"/>
      <c r="V363" s="62"/>
      <c r="W363" s="62"/>
      <c r="X363" s="62"/>
      <c r="Y363" s="62"/>
      <c r="Z363" s="62"/>
      <c r="AA363" s="62"/>
      <c r="AB363" s="62"/>
      <c r="AC363" s="62"/>
      <c r="AD363" s="62"/>
    </row>
    <row r="364" spans="19:30" ht="11.25" customHeight="1">
      <c r="S364" s="62"/>
      <c r="T364" s="62"/>
      <c r="U364" s="62"/>
      <c r="V364" s="62"/>
      <c r="W364" s="62"/>
      <c r="X364" s="62"/>
      <c r="Y364" s="62"/>
      <c r="Z364" s="62"/>
      <c r="AA364" s="62"/>
      <c r="AB364" s="62"/>
      <c r="AC364" s="62"/>
      <c r="AD364" s="62"/>
    </row>
    <row r="365" spans="19:30" ht="11.25" customHeight="1">
      <c r="S365" s="62"/>
      <c r="T365" s="62"/>
      <c r="U365" s="62"/>
      <c r="V365" s="62"/>
      <c r="W365" s="62"/>
      <c r="X365" s="62"/>
      <c r="Y365" s="62"/>
      <c r="Z365" s="62"/>
      <c r="AA365" s="62"/>
      <c r="AB365" s="62"/>
      <c r="AC365" s="62"/>
      <c r="AD365" s="62"/>
    </row>
    <row r="366" spans="19:30" ht="11.25" customHeight="1">
      <c r="S366" s="62"/>
      <c r="T366" s="62"/>
      <c r="U366" s="62"/>
      <c r="V366" s="62"/>
      <c r="W366" s="62"/>
      <c r="X366" s="62"/>
      <c r="Y366" s="62"/>
      <c r="Z366" s="62"/>
      <c r="AA366" s="62"/>
      <c r="AB366" s="62"/>
      <c r="AC366" s="62"/>
      <c r="AD366" s="62"/>
    </row>
    <row r="367" spans="19:30" ht="11.25" customHeight="1">
      <c r="S367" s="62"/>
      <c r="T367" s="62"/>
      <c r="U367" s="62"/>
      <c r="V367" s="62"/>
      <c r="W367" s="62"/>
      <c r="X367" s="62"/>
      <c r="Y367" s="62"/>
      <c r="Z367" s="62"/>
      <c r="AA367" s="62"/>
      <c r="AB367" s="62"/>
      <c r="AC367" s="62"/>
      <c r="AD367" s="62"/>
    </row>
    <row r="368" spans="19:30" ht="11.25" customHeight="1">
      <c r="S368" s="62"/>
      <c r="T368" s="62"/>
      <c r="U368" s="62"/>
      <c r="V368" s="62"/>
      <c r="W368" s="62"/>
      <c r="X368" s="62"/>
      <c r="Y368" s="62"/>
      <c r="Z368" s="62"/>
      <c r="AA368" s="62"/>
      <c r="AB368" s="62"/>
      <c r="AC368" s="62"/>
      <c r="AD368" s="62"/>
    </row>
    <row r="369" spans="19:30" ht="11.25" customHeight="1">
      <c r="S369" s="62"/>
      <c r="T369" s="62"/>
      <c r="U369" s="62"/>
      <c r="V369" s="62"/>
      <c r="W369" s="62"/>
      <c r="X369" s="62"/>
      <c r="Y369" s="62"/>
      <c r="Z369" s="62"/>
      <c r="AA369" s="62"/>
      <c r="AB369" s="62"/>
      <c r="AC369" s="62"/>
      <c r="AD369" s="62"/>
    </row>
    <row r="370" spans="19:30" ht="11.25" customHeight="1">
      <c r="S370" s="62"/>
      <c r="T370" s="62"/>
      <c r="U370" s="62"/>
      <c r="V370" s="62"/>
      <c r="W370" s="62"/>
      <c r="X370" s="62"/>
      <c r="Y370" s="62"/>
      <c r="Z370" s="62"/>
      <c r="AA370" s="62"/>
      <c r="AB370" s="62"/>
      <c r="AC370" s="62"/>
      <c r="AD370" s="62"/>
    </row>
    <row r="371" spans="19:30" ht="11.25" customHeight="1">
      <c r="S371" s="62"/>
      <c r="T371" s="62"/>
      <c r="U371" s="62"/>
      <c r="V371" s="62"/>
      <c r="W371" s="62"/>
      <c r="X371" s="62"/>
      <c r="Y371" s="62"/>
      <c r="Z371" s="62"/>
      <c r="AA371" s="62"/>
      <c r="AB371" s="62"/>
      <c r="AC371" s="62"/>
      <c r="AD371" s="62"/>
    </row>
    <row r="372" spans="19:30" ht="11.25" customHeight="1">
      <c r="S372" s="62"/>
      <c r="T372" s="62"/>
      <c r="U372" s="62"/>
      <c r="V372" s="62"/>
      <c r="W372" s="62"/>
      <c r="X372" s="62"/>
      <c r="Y372" s="62"/>
      <c r="Z372" s="62"/>
      <c r="AA372" s="62"/>
      <c r="AB372" s="62"/>
      <c r="AC372" s="62"/>
      <c r="AD372" s="62"/>
    </row>
    <row r="373" spans="19:30" ht="11.25" customHeight="1">
      <c r="S373" s="62"/>
      <c r="T373" s="62"/>
      <c r="U373" s="62"/>
      <c r="V373" s="62"/>
      <c r="W373" s="62"/>
      <c r="X373" s="62"/>
      <c r="Y373" s="62"/>
      <c r="Z373" s="62"/>
      <c r="AA373" s="62"/>
      <c r="AB373" s="62"/>
      <c r="AC373" s="62"/>
      <c r="AD373" s="62"/>
    </row>
    <row r="374" spans="19:30" ht="11.25" customHeight="1">
      <c r="S374" s="62"/>
      <c r="T374" s="62"/>
      <c r="U374" s="62"/>
      <c r="V374" s="62"/>
      <c r="W374" s="62"/>
      <c r="X374" s="62"/>
      <c r="Y374" s="62"/>
      <c r="Z374" s="62"/>
      <c r="AA374" s="62"/>
      <c r="AB374" s="62"/>
      <c r="AC374" s="62"/>
      <c r="AD374" s="62"/>
    </row>
    <row r="375" spans="19:30" ht="11.25" customHeight="1">
      <c r="S375" s="62"/>
      <c r="T375" s="62"/>
      <c r="U375" s="62"/>
      <c r="V375" s="62"/>
      <c r="W375" s="62"/>
      <c r="X375" s="62"/>
      <c r="Y375" s="62"/>
      <c r="Z375" s="62"/>
      <c r="AA375" s="62"/>
      <c r="AB375" s="62"/>
      <c r="AC375" s="62"/>
      <c r="AD375" s="62"/>
    </row>
    <row r="376" spans="19:30" ht="11.25" customHeight="1">
      <c r="S376" s="62"/>
      <c r="T376" s="62"/>
      <c r="U376" s="62"/>
      <c r="V376" s="62"/>
      <c r="W376" s="62"/>
      <c r="X376" s="62"/>
      <c r="Y376" s="62"/>
      <c r="Z376" s="62"/>
      <c r="AA376" s="62"/>
      <c r="AB376" s="62"/>
      <c r="AC376" s="62"/>
      <c r="AD376" s="62"/>
    </row>
    <row r="377" spans="19:30" ht="11.25" customHeight="1">
      <c r="S377" s="62"/>
      <c r="T377" s="62"/>
      <c r="U377" s="62"/>
      <c r="V377" s="62"/>
      <c r="W377" s="62"/>
      <c r="X377" s="62"/>
      <c r="Y377" s="62"/>
      <c r="Z377" s="62"/>
      <c r="AA377" s="62"/>
      <c r="AB377" s="62"/>
      <c r="AC377" s="62"/>
      <c r="AD377" s="62"/>
    </row>
    <row r="378" spans="19:30" ht="11.25" customHeight="1">
      <c r="S378" s="62"/>
      <c r="T378" s="62"/>
      <c r="U378" s="62"/>
      <c r="V378" s="62"/>
      <c r="W378" s="62"/>
      <c r="X378" s="62"/>
      <c r="Y378" s="62"/>
      <c r="Z378" s="62"/>
      <c r="AA378" s="62"/>
      <c r="AB378" s="62"/>
      <c r="AC378" s="62"/>
      <c r="AD378" s="62"/>
    </row>
    <row r="379" spans="19:30" ht="11.25" customHeight="1">
      <c r="S379" s="62"/>
      <c r="T379" s="62"/>
      <c r="U379" s="62"/>
      <c r="V379" s="62"/>
      <c r="W379" s="62"/>
      <c r="X379" s="62"/>
      <c r="Y379" s="62"/>
      <c r="Z379" s="62"/>
      <c r="AA379" s="62"/>
      <c r="AB379" s="62"/>
      <c r="AC379" s="62"/>
      <c r="AD379" s="62"/>
    </row>
    <row r="380" spans="19:30" ht="11.25" customHeight="1">
      <c r="S380" s="62"/>
      <c r="T380" s="62"/>
      <c r="U380" s="62"/>
      <c r="V380" s="62"/>
      <c r="W380" s="62"/>
      <c r="X380" s="62"/>
      <c r="Y380" s="62"/>
      <c r="Z380" s="62"/>
      <c r="AA380" s="62"/>
      <c r="AB380" s="62"/>
      <c r="AC380" s="62"/>
      <c r="AD380" s="62"/>
    </row>
    <row r="381" spans="19:30" ht="11.25" customHeight="1">
      <c r="S381" s="62"/>
      <c r="T381" s="62"/>
      <c r="U381" s="62"/>
      <c r="V381" s="62"/>
      <c r="W381" s="62"/>
      <c r="X381" s="62"/>
      <c r="Y381" s="62"/>
      <c r="Z381" s="62"/>
      <c r="AA381" s="62"/>
      <c r="AB381" s="62"/>
      <c r="AC381" s="62"/>
      <c r="AD381" s="62"/>
    </row>
    <row r="382" spans="19:30" ht="11.25" customHeight="1">
      <c r="S382" s="62"/>
      <c r="T382" s="62"/>
      <c r="U382" s="62"/>
      <c r="V382" s="62"/>
      <c r="W382" s="62"/>
      <c r="X382" s="62"/>
      <c r="Y382" s="62"/>
      <c r="Z382" s="62"/>
      <c r="AA382" s="62"/>
      <c r="AB382" s="62"/>
      <c r="AC382" s="62"/>
      <c r="AD382" s="62"/>
    </row>
    <row r="383" spans="19:30" ht="11.25" customHeight="1">
      <c r="S383" s="62"/>
      <c r="T383" s="62"/>
      <c r="U383" s="62"/>
      <c r="V383" s="62"/>
      <c r="W383" s="62"/>
      <c r="X383" s="62"/>
      <c r="Y383" s="62"/>
      <c r="Z383" s="62"/>
      <c r="AA383" s="62"/>
      <c r="AB383" s="62"/>
      <c r="AC383" s="62"/>
      <c r="AD383" s="62"/>
    </row>
    <row r="384" spans="19:30" ht="11.25" customHeight="1">
      <c r="S384" s="62"/>
      <c r="T384" s="62"/>
      <c r="U384" s="62"/>
      <c r="V384" s="62"/>
      <c r="W384" s="62"/>
      <c r="X384" s="62"/>
      <c r="Y384" s="62"/>
      <c r="Z384" s="62"/>
      <c r="AA384" s="62"/>
      <c r="AB384" s="62"/>
      <c r="AC384" s="62"/>
      <c r="AD384" s="62"/>
    </row>
    <row r="385" spans="19:30" ht="11.25" customHeight="1">
      <c r="S385" s="62"/>
      <c r="T385" s="62"/>
      <c r="U385" s="62"/>
      <c r="V385" s="62"/>
      <c r="W385" s="62"/>
      <c r="X385" s="62"/>
      <c r="Y385" s="62"/>
      <c r="Z385" s="62"/>
      <c r="AA385" s="62"/>
      <c r="AB385" s="62"/>
      <c r="AC385" s="62"/>
      <c r="AD385" s="62"/>
    </row>
    <row r="386" spans="19:30" ht="11.25" customHeight="1">
      <c r="S386" s="62"/>
      <c r="T386" s="62"/>
      <c r="U386" s="62"/>
      <c r="V386" s="62"/>
      <c r="W386" s="62"/>
      <c r="X386" s="62"/>
      <c r="Y386" s="62"/>
      <c r="Z386" s="62"/>
      <c r="AA386" s="62"/>
      <c r="AB386" s="62"/>
      <c r="AC386" s="62"/>
      <c r="AD386" s="62"/>
    </row>
    <row r="387" spans="19:30" ht="11.25" customHeight="1">
      <c r="S387" s="62"/>
      <c r="T387" s="62"/>
      <c r="U387" s="62"/>
      <c r="V387" s="62"/>
      <c r="W387" s="62"/>
      <c r="X387" s="62"/>
      <c r="Y387" s="62"/>
      <c r="Z387" s="62"/>
      <c r="AA387" s="62"/>
      <c r="AB387" s="62"/>
      <c r="AC387" s="62"/>
      <c r="AD387" s="62"/>
    </row>
    <row r="388" spans="19:30" ht="11.25" customHeight="1">
      <c r="S388" s="62"/>
      <c r="T388" s="62"/>
      <c r="U388" s="62"/>
      <c r="V388" s="62"/>
      <c r="W388" s="62"/>
      <c r="X388" s="62"/>
      <c r="Y388" s="62"/>
      <c r="Z388" s="62"/>
      <c r="AA388" s="62"/>
      <c r="AB388" s="62"/>
      <c r="AC388" s="62"/>
      <c r="AD388" s="62"/>
    </row>
    <row r="389" spans="19:30" ht="11.25" customHeight="1">
      <c r="S389" s="62"/>
      <c r="T389" s="62"/>
      <c r="U389" s="62"/>
      <c r="V389" s="62"/>
      <c r="W389" s="62"/>
      <c r="X389" s="62"/>
      <c r="Y389" s="62"/>
      <c r="Z389" s="62"/>
      <c r="AA389" s="62"/>
      <c r="AB389" s="62"/>
      <c r="AC389" s="62"/>
      <c r="AD389" s="62"/>
    </row>
    <row r="390" spans="19:30" ht="11.25" customHeight="1">
      <c r="S390" s="62"/>
      <c r="T390" s="62"/>
      <c r="U390" s="62"/>
      <c r="V390" s="62"/>
      <c r="W390" s="62"/>
      <c r="X390" s="62"/>
      <c r="Y390" s="62"/>
      <c r="Z390" s="62"/>
      <c r="AA390" s="62"/>
      <c r="AB390" s="62"/>
      <c r="AC390" s="62"/>
      <c r="AD390" s="62"/>
    </row>
    <row r="391" spans="19:30" ht="11.25" customHeight="1">
      <c r="S391" s="62"/>
      <c r="T391" s="62"/>
      <c r="U391" s="62"/>
      <c r="V391" s="62"/>
      <c r="W391" s="62"/>
      <c r="X391" s="62"/>
      <c r="Y391" s="62"/>
      <c r="Z391" s="62"/>
      <c r="AA391" s="62"/>
      <c r="AB391" s="62"/>
      <c r="AC391" s="62"/>
      <c r="AD391" s="62"/>
    </row>
    <row r="392" spans="19:30" ht="11.25" customHeight="1">
      <c r="S392" s="62"/>
      <c r="T392" s="62"/>
      <c r="U392" s="62"/>
      <c r="V392" s="62"/>
      <c r="W392" s="62"/>
      <c r="X392" s="62"/>
      <c r="Y392" s="62"/>
      <c r="Z392" s="62"/>
      <c r="AA392" s="62"/>
      <c r="AB392" s="62"/>
      <c r="AC392" s="62"/>
      <c r="AD392" s="62"/>
    </row>
    <row r="393" spans="19:30" ht="11.25" customHeight="1">
      <c r="S393" s="62"/>
      <c r="T393" s="62"/>
      <c r="U393" s="62"/>
      <c r="V393" s="62"/>
      <c r="W393" s="62"/>
      <c r="X393" s="62"/>
      <c r="Y393" s="62"/>
      <c r="Z393" s="62"/>
      <c r="AA393" s="62"/>
      <c r="AB393" s="62"/>
      <c r="AC393" s="62"/>
      <c r="AD393" s="62"/>
    </row>
    <row r="394" spans="19:30" ht="11.25" customHeight="1"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</row>
    <row r="395" spans="19:30" ht="11.25" customHeight="1"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</row>
    <row r="396" spans="19:30" ht="11.25" customHeight="1"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</row>
    <row r="397" spans="19:30" ht="11.25" customHeight="1"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</row>
    <row r="398" spans="19:30" ht="11.25" customHeight="1"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</row>
    <row r="399" spans="19:30" ht="11.25" customHeight="1"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</row>
    <row r="400" spans="19:30" ht="11.25" customHeight="1"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</row>
    <row r="401" spans="19:30" ht="11.25" customHeight="1"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</row>
    <row r="402" spans="19:30" ht="11.25" customHeight="1"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</row>
    <row r="403" spans="19:30" ht="11.25" customHeight="1"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</row>
    <row r="404" spans="19:30" ht="11.25" customHeight="1"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</row>
    <row r="405" spans="19:30" ht="11.25" customHeight="1"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</row>
    <row r="406" spans="19:30" ht="11.25" customHeight="1"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</row>
    <row r="407" spans="19:30" ht="11.25" customHeight="1"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</row>
    <row r="408" spans="19:30" ht="11.25" customHeight="1"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</row>
    <row r="409" spans="19:30" ht="11.25" customHeight="1"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</row>
    <row r="410" spans="19:30" ht="11.25" customHeight="1"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</row>
    <row r="411" spans="19:30" ht="11.25" customHeight="1"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</row>
    <row r="412" spans="19:30" ht="11.25" customHeight="1"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</row>
    <row r="413" spans="19:30" ht="11.25" customHeight="1"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</row>
    <row r="414" spans="19:30" ht="11.25" customHeight="1"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</row>
    <row r="415" spans="19:30" ht="11.25" customHeight="1"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</row>
    <row r="416" spans="19:30" ht="11.25" customHeight="1"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</row>
    <row r="417" spans="19:30" ht="11.25" customHeight="1"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</row>
    <row r="418" spans="19:30" ht="11.25" customHeight="1"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</row>
    <row r="419" spans="19:30" ht="11.25" customHeight="1">
      <c r="S419" s="62"/>
      <c r="T419" s="62"/>
      <c r="U419" s="62"/>
      <c r="V419" s="62"/>
      <c r="W419" s="62"/>
      <c r="X419" s="62"/>
      <c r="Y419" s="62"/>
      <c r="Z419" s="62"/>
      <c r="AA419" s="62"/>
      <c r="AB419" s="62"/>
      <c r="AC419" s="62"/>
      <c r="AD419" s="62"/>
    </row>
    <row r="420" spans="19:30" ht="11.25" customHeight="1">
      <c r="S420" s="62"/>
      <c r="T420" s="62"/>
      <c r="U420" s="62"/>
      <c r="V420" s="62"/>
      <c r="W420" s="62"/>
      <c r="X420" s="62"/>
      <c r="Y420" s="62"/>
      <c r="Z420" s="62"/>
      <c r="AA420" s="62"/>
      <c r="AB420" s="62"/>
      <c r="AC420" s="62"/>
      <c r="AD420" s="62"/>
    </row>
    <row r="421" spans="19:30" ht="11.25" customHeight="1">
      <c r="S421" s="62"/>
      <c r="T421" s="62"/>
      <c r="U421" s="62"/>
      <c r="V421" s="62"/>
      <c r="W421" s="62"/>
      <c r="X421" s="62"/>
      <c r="Y421" s="62"/>
      <c r="Z421" s="62"/>
      <c r="AA421" s="62"/>
      <c r="AB421" s="62"/>
      <c r="AC421" s="62"/>
      <c r="AD421" s="62"/>
    </row>
    <row r="422" spans="19:30" ht="11.25" customHeight="1">
      <c r="S422" s="62"/>
      <c r="T422" s="62"/>
      <c r="U422" s="62"/>
      <c r="V422" s="62"/>
      <c r="W422" s="62"/>
      <c r="X422" s="62"/>
      <c r="Y422" s="62"/>
      <c r="Z422" s="62"/>
      <c r="AA422" s="62"/>
      <c r="AB422" s="62"/>
      <c r="AC422" s="62"/>
      <c r="AD422" s="62"/>
    </row>
    <row r="423" spans="19:30" ht="11.25" customHeight="1">
      <c r="S423" s="62"/>
      <c r="T423" s="62"/>
      <c r="U423" s="62"/>
      <c r="V423" s="62"/>
      <c r="W423" s="62"/>
      <c r="X423" s="62"/>
      <c r="Y423" s="62"/>
      <c r="Z423" s="62"/>
      <c r="AA423" s="62"/>
      <c r="AB423" s="62"/>
      <c r="AC423" s="62"/>
      <c r="AD423" s="62"/>
    </row>
    <row r="424" spans="19:30" ht="11.25" customHeight="1">
      <c r="S424" s="62"/>
      <c r="T424" s="62"/>
      <c r="U424" s="62"/>
      <c r="V424" s="62"/>
      <c r="W424" s="62"/>
      <c r="X424" s="62"/>
      <c r="Y424" s="62"/>
      <c r="Z424" s="62"/>
      <c r="AA424" s="62"/>
      <c r="AB424" s="62"/>
      <c r="AC424" s="62"/>
      <c r="AD424" s="62"/>
    </row>
    <row r="425" spans="19:30" ht="11.25" customHeight="1">
      <c r="S425" s="62"/>
      <c r="T425" s="62"/>
      <c r="U425" s="62"/>
      <c r="V425" s="62"/>
      <c r="W425" s="62"/>
      <c r="X425" s="62"/>
      <c r="Y425" s="62"/>
      <c r="Z425" s="62"/>
      <c r="AA425" s="62"/>
      <c r="AB425" s="62"/>
      <c r="AC425" s="62"/>
      <c r="AD425" s="62"/>
    </row>
    <row r="426" spans="19:30" ht="11.25" customHeight="1">
      <c r="S426" s="62"/>
      <c r="T426" s="62"/>
      <c r="U426" s="62"/>
      <c r="V426" s="62"/>
      <c r="W426" s="62"/>
      <c r="X426" s="62"/>
      <c r="Y426" s="62"/>
      <c r="Z426" s="62"/>
      <c r="AA426" s="62"/>
      <c r="AB426" s="62"/>
      <c r="AC426" s="62"/>
      <c r="AD426" s="62"/>
    </row>
    <row r="427" spans="19:30" ht="11.25" customHeight="1">
      <c r="S427" s="62"/>
      <c r="T427" s="62"/>
      <c r="U427" s="62"/>
      <c r="V427" s="62"/>
      <c r="W427" s="62"/>
      <c r="X427" s="62"/>
      <c r="Y427" s="62"/>
      <c r="Z427" s="62"/>
      <c r="AA427" s="62"/>
      <c r="AB427" s="62"/>
      <c r="AC427" s="62"/>
      <c r="AD427" s="62"/>
    </row>
    <row r="428" spans="19:30" ht="11.25" customHeight="1">
      <c r="S428" s="62"/>
      <c r="T428" s="62"/>
      <c r="U428" s="62"/>
      <c r="V428" s="62"/>
      <c r="W428" s="62"/>
      <c r="X428" s="62"/>
      <c r="Y428" s="62"/>
      <c r="Z428" s="62"/>
      <c r="AA428" s="62"/>
      <c r="AB428" s="62"/>
      <c r="AC428" s="62"/>
      <c r="AD428" s="62"/>
    </row>
    <row r="429" spans="19:30" ht="11.25" customHeight="1">
      <c r="S429" s="62"/>
      <c r="T429" s="62"/>
      <c r="U429" s="62"/>
      <c r="V429" s="62"/>
      <c r="W429" s="62"/>
      <c r="X429" s="62"/>
      <c r="Y429" s="62"/>
      <c r="Z429" s="62"/>
      <c r="AA429" s="62"/>
      <c r="AB429" s="62"/>
      <c r="AC429" s="62"/>
      <c r="AD429" s="62"/>
    </row>
    <row r="430" spans="19:30" ht="11.25" customHeight="1">
      <c r="S430" s="62"/>
      <c r="T430" s="62"/>
      <c r="U430" s="62"/>
      <c r="V430" s="62"/>
      <c r="W430" s="62"/>
      <c r="X430" s="62"/>
      <c r="Y430" s="62"/>
      <c r="Z430" s="62"/>
      <c r="AA430" s="62"/>
      <c r="AB430" s="62"/>
      <c r="AC430" s="62"/>
      <c r="AD430" s="62"/>
    </row>
    <row r="431" spans="19:30" ht="11.25" customHeight="1">
      <c r="S431" s="62"/>
      <c r="T431" s="62"/>
      <c r="U431" s="62"/>
      <c r="V431" s="62"/>
      <c r="W431" s="62"/>
      <c r="X431" s="62"/>
      <c r="Y431" s="62"/>
      <c r="Z431" s="62"/>
      <c r="AA431" s="62"/>
      <c r="AB431" s="62"/>
      <c r="AC431" s="62"/>
      <c r="AD431" s="62"/>
    </row>
    <row r="432" spans="19:30" ht="11.25" customHeight="1">
      <c r="S432" s="62"/>
      <c r="T432" s="62"/>
      <c r="U432" s="62"/>
      <c r="V432" s="62"/>
      <c r="W432" s="62"/>
      <c r="X432" s="62"/>
      <c r="Y432" s="62"/>
      <c r="Z432" s="62"/>
      <c r="AA432" s="62"/>
      <c r="AB432" s="62"/>
      <c r="AC432" s="62"/>
      <c r="AD432" s="62"/>
    </row>
    <row r="433" spans="19:30" ht="11.25" customHeight="1"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</row>
    <row r="434" spans="19:30" ht="11.25" customHeight="1">
      <c r="S434" s="62"/>
      <c r="T434" s="62"/>
      <c r="U434" s="62"/>
      <c r="V434" s="62"/>
      <c r="W434" s="62"/>
      <c r="X434" s="62"/>
      <c r="Y434" s="62"/>
      <c r="Z434" s="62"/>
      <c r="AA434" s="62"/>
      <c r="AB434" s="62"/>
      <c r="AC434" s="62"/>
      <c r="AD434" s="62"/>
    </row>
    <row r="435" spans="19:30" ht="11.25" customHeight="1">
      <c r="S435" s="62"/>
      <c r="T435" s="62"/>
      <c r="U435" s="62"/>
      <c r="V435" s="62"/>
      <c r="W435" s="62"/>
      <c r="X435" s="62"/>
      <c r="Y435" s="62"/>
      <c r="Z435" s="62"/>
      <c r="AA435" s="62"/>
      <c r="AB435" s="62"/>
      <c r="AC435" s="62"/>
      <c r="AD435" s="62"/>
    </row>
    <row r="436" spans="19:30" ht="11.25" customHeight="1">
      <c r="S436" s="62"/>
      <c r="T436" s="62"/>
      <c r="U436" s="62"/>
      <c r="V436" s="62"/>
      <c r="W436" s="62"/>
      <c r="X436" s="62"/>
      <c r="Y436" s="62"/>
      <c r="Z436" s="62"/>
      <c r="AA436" s="62"/>
      <c r="AB436" s="62"/>
      <c r="AC436" s="62"/>
      <c r="AD436" s="62"/>
    </row>
    <row r="437" spans="19:30" ht="11.25" customHeight="1">
      <c r="S437" s="62"/>
      <c r="T437" s="62"/>
      <c r="U437" s="62"/>
      <c r="V437" s="62"/>
      <c r="W437" s="62"/>
      <c r="X437" s="62"/>
      <c r="Y437" s="62"/>
      <c r="Z437" s="62"/>
      <c r="AA437" s="62"/>
      <c r="AB437" s="62"/>
      <c r="AC437" s="62"/>
      <c r="AD437" s="62"/>
    </row>
    <row r="438" spans="19:30" ht="11.25" customHeight="1">
      <c r="S438" s="62"/>
      <c r="T438" s="62"/>
      <c r="U438" s="62"/>
      <c r="V438" s="62"/>
      <c r="W438" s="62"/>
      <c r="X438" s="62"/>
      <c r="Y438" s="62"/>
      <c r="Z438" s="62"/>
      <c r="AA438" s="62"/>
      <c r="AB438" s="62"/>
      <c r="AC438" s="62"/>
      <c r="AD438" s="62"/>
    </row>
    <row r="439" spans="19:30" ht="11.25" customHeight="1">
      <c r="S439" s="62"/>
      <c r="T439" s="62"/>
      <c r="U439" s="62"/>
      <c r="V439" s="62"/>
      <c r="W439" s="62"/>
      <c r="X439" s="62"/>
      <c r="Y439" s="62"/>
      <c r="Z439" s="62"/>
      <c r="AA439" s="62"/>
      <c r="AB439" s="62"/>
      <c r="AC439" s="62"/>
      <c r="AD439" s="62"/>
    </row>
    <row r="440" spans="19:30" ht="11.25" customHeight="1">
      <c r="S440" s="62"/>
      <c r="T440" s="62"/>
      <c r="U440" s="62"/>
      <c r="V440" s="62"/>
      <c r="W440" s="62"/>
      <c r="X440" s="62"/>
      <c r="Y440" s="62"/>
      <c r="Z440" s="62"/>
      <c r="AA440" s="62"/>
      <c r="AB440" s="62"/>
      <c r="AC440" s="62"/>
      <c r="AD440" s="62"/>
    </row>
    <row r="441" spans="19:30" ht="11.25" customHeight="1">
      <c r="S441" s="62"/>
      <c r="T441" s="62"/>
      <c r="U441" s="62"/>
      <c r="V441" s="62"/>
      <c r="W441" s="62"/>
      <c r="X441" s="62"/>
      <c r="Y441" s="62"/>
      <c r="Z441" s="62"/>
      <c r="AA441" s="62"/>
      <c r="AB441" s="62"/>
      <c r="AC441" s="62"/>
      <c r="AD441" s="62"/>
    </row>
    <row r="442" spans="19:30" ht="11.25" customHeight="1">
      <c r="S442" s="62"/>
      <c r="T442" s="62"/>
      <c r="U442" s="62"/>
      <c r="V442" s="62"/>
      <c r="W442" s="62"/>
      <c r="X442" s="62"/>
      <c r="Y442" s="62"/>
      <c r="Z442" s="62"/>
      <c r="AA442" s="62"/>
      <c r="AB442" s="62"/>
      <c r="AC442" s="62"/>
      <c r="AD442" s="62"/>
    </row>
    <row r="443" spans="19:30" ht="11.25" customHeight="1">
      <c r="S443" s="62"/>
      <c r="T443" s="62"/>
      <c r="U443" s="62"/>
      <c r="V443" s="62"/>
      <c r="W443" s="62"/>
      <c r="X443" s="62"/>
      <c r="Y443" s="62"/>
      <c r="Z443" s="62"/>
      <c r="AA443" s="62"/>
      <c r="AB443" s="62"/>
      <c r="AC443" s="62"/>
      <c r="AD443" s="62"/>
    </row>
    <row r="444" spans="19:30" ht="11.25" customHeight="1">
      <c r="S444" s="62"/>
      <c r="T444" s="62"/>
      <c r="U444" s="62"/>
      <c r="V444" s="62"/>
      <c r="W444" s="62"/>
      <c r="X444" s="62"/>
      <c r="Y444" s="62"/>
      <c r="Z444" s="62"/>
      <c r="AA444" s="62"/>
      <c r="AB444" s="62"/>
      <c r="AC444" s="62"/>
      <c r="AD444" s="62"/>
    </row>
    <row r="445" spans="19:30" ht="11.25" customHeight="1">
      <c r="S445" s="62"/>
      <c r="T445" s="62"/>
      <c r="U445" s="62"/>
      <c r="V445" s="62"/>
      <c r="W445" s="62"/>
      <c r="X445" s="62"/>
      <c r="Y445" s="62"/>
      <c r="Z445" s="62"/>
      <c r="AA445" s="62"/>
      <c r="AB445" s="62"/>
      <c r="AC445" s="62"/>
      <c r="AD445" s="62"/>
    </row>
    <row r="446" spans="19:30" ht="11.25" customHeight="1">
      <c r="S446" s="62"/>
      <c r="T446" s="62"/>
      <c r="U446" s="62"/>
      <c r="V446" s="62"/>
      <c r="W446" s="62"/>
      <c r="X446" s="62"/>
      <c r="Y446" s="62"/>
      <c r="Z446" s="62"/>
      <c r="AA446" s="62"/>
      <c r="AB446" s="62"/>
      <c r="AC446" s="62"/>
      <c r="AD446" s="62"/>
    </row>
    <row r="447" spans="19:30" ht="11.25" customHeight="1">
      <c r="S447" s="62"/>
      <c r="T447" s="62"/>
      <c r="U447" s="62"/>
      <c r="V447" s="62"/>
      <c r="W447" s="62"/>
      <c r="X447" s="62"/>
      <c r="Y447" s="62"/>
      <c r="Z447" s="62"/>
      <c r="AA447" s="62"/>
      <c r="AB447" s="62"/>
      <c r="AC447" s="62"/>
      <c r="AD447" s="62"/>
    </row>
    <row r="448" spans="19:30" ht="11.25" customHeight="1">
      <c r="S448" s="62"/>
      <c r="T448" s="62"/>
      <c r="U448" s="62"/>
      <c r="V448" s="62"/>
      <c r="W448" s="62"/>
      <c r="X448" s="62"/>
      <c r="Y448" s="62"/>
      <c r="Z448" s="62"/>
      <c r="AA448" s="62"/>
      <c r="AB448" s="62"/>
      <c r="AC448" s="62"/>
      <c r="AD448" s="62"/>
    </row>
    <row r="449" spans="19:30" ht="11.25" customHeight="1">
      <c r="S449" s="62"/>
      <c r="T449" s="62"/>
      <c r="U449" s="62"/>
      <c r="V449" s="62"/>
      <c r="W449" s="62"/>
      <c r="X449" s="62"/>
      <c r="Y449" s="62"/>
      <c r="Z449" s="62"/>
      <c r="AA449" s="62"/>
      <c r="AB449" s="62"/>
      <c r="AC449" s="62"/>
      <c r="AD449" s="62"/>
    </row>
    <row r="450" spans="19:30" ht="11.25" customHeight="1">
      <c r="S450" s="62"/>
      <c r="T450" s="62"/>
      <c r="U450" s="62"/>
      <c r="V450" s="62"/>
      <c r="W450" s="62"/>
      <c r="X450" s="62"/>
      <c r="Y450" s="62"/>
      <c r="Z450" s="62"/>
      <c r="AA450" s="62"/>
      <c r="AB450" s="62"/>
      <c r="AC450" s="62"/>
      <c r="AD450" s="62"/>
    </row>
    <row r="451" spans="19:30" ht="11.25" customHeight="1">
      <c r="S451" s="62"/>
      <c r="T451" s="62"/>
      <c r="U451" s="62"/>
      <c r="V451" s="62"/>
      <c r="W451" s="62"/>
      <c r="X451" s="62"/>
      <c r="Y451" s="62"/>
      <c r="Z451" s="62"/>
      <c r="AA451" s="62"/>
      <c r="AB451" s="62"/>
      <c r="AC451" s="62"/>
      <c r="AD451" s="62"/>
    </row>
    <row r="452" spans="19:30" ht="11.25" customHeight="1">
      <c r="S452" s="62"/>
      <c r="T452" s="62"/>
      <c r="U452" s="62"/>
      <c r="V452" s="62"/>
      <c r="W452" s="62"/>
      <c r="X452" s="62"/>
      <c r="Y452" s="62"/>
      <c r="Z452" s="62"/>
      <c r="AA452" s="62"/>
      <c r="AB452" s="62"/>
      <c r="AC452" s="62"/>
      <c r="AD452" s="62"/>
    </row>
    <row r="453" spans="19:30" ht="11.25" customHeight="1">
      <c r="S453" s="62"/>
      <c r="T453" s="62"/>
      <c r="U453" s="62"/>
      <c r="V453" s="62"/>
      <c r="W453" s="62"/>
      <c r="X453" s="62"/>
      <c r="Y453" s="62"/>
      <c r="Z453" s="62"/>
      <c r="AA453" s="62"/>
      <c r="AB453" s="62"/>
      <c r="AC453" s="62"/>
      <c r="AD453" s="62"/>
    </row>
    <row r="454" spans="19:30" ht="11.25" customHeight="1">
      <c r="S454" s="62"/>
      <c r="T454" s="62"/>
      <c r="U454" s="62"/>
      <c r="V454" s="62"/>
      <c r="W454" s="62"/>
      <c r="X454" s="62"/>
      <c r="Y454" s="62"/>
      <c r="Z454" s="62"/>
      <c r="AA454" s="62"/>
      <c r="AB454" s="62"/>
      <c r="AC454" s="62"/>
      <c r="AD454" s="62"/>
    </row>
    <row r="455" spans="19:30" ht="11.25" customHeight="1">
      <c r="S455" s="62"/>
      <c r="T455" s="62"/>
      <c r="U455" s="62"/>
      <c r="V455" s="62"/>
      <c r="W455" s="62"/>
      <c r="X455" s="62"/>
      <c r="Y455" s="62"/>
      <c r="Z455" s="62"/>
      <c r="AA455" s="62"/>
      <c r="AB455" s="62"/>
      <c r="AC455" s="62"/>
      <c r="AD455" s="62"/>
    </row>
    <row r="456" spans="19:30" ht="11.25" customHeight="1">
      <c r="S456" s="62"/>
      <c r="T456" s="62"/>
      <c r="U456" s="62"/>
      <c r="V456" s="62"/>
      <c r="W456" s="62"/>
      <c r="X456" s="62"/>
      <c r="Y456" s="62"/>
      <c r="Z456" s="62"/>
      <c r="AA456" s="62"/>
      <c r="AB456" s="62"/>
      <c r="AC456" s="62"/>
      <c r="AD456" s="62"/>
    </row>
    <row r="457" spans="19:30" ht="11.25" customHeight="1">
      <c r="S457" s="62"/>
      <c r="T457" s="62"/>
      <c r="U457" s="62"/>
      <c r="V457" s="62"/>
      <c r="W457" s="62"/>
      <c r="X457" s="62"/>
      <c r="Y457" s="62"/>
      <c r="Z457" s="62"/>
      <c r="AA457" s="62"/>
      <c r="AB457" s="62"/>
      <c r="AC457" s="62"/>
      <c r="AD457" s="62"/>
    </row>
    <row r="458" spans="19:30" ht="11.25" customHeight="1">
      <c r="S458" s="62"/>
      <c r="T458" s="62"/>
      <c r="U458" s="62"/>
      <c r="V458" s="62"/>
      <c r="W458" s="62"/>
      <c r="X458" s="62"/>
      <c r="Y458" s="62"/>
      <c r="Z458" s="62"/>
      <c r="AA458" s="62"/>
      <c r="AB458" s="62"/>
      <c r="AC458" s="62"/>
      <c r="AD458" s="62"/>
    </row>
    <row r="459" spans="19:30" ht="11.25" customHeight="1">
      <c r="S459" s="62"/>
      <c r="T459" s="62"/>
      <c r="U459" s="62"/>
      <c r="V459" s="62"/>
      <c r="W459" s="62"/>
      <c r="X459" s="62"/>
      <c r="Y459" s="62"/>
      <c r="Z459" s="62"/>
      <c r="AA459" s="62"/>
      <c r="AB459" s="62"/>
      <c r="AC459" s="62"/>
      <c r="AD459" s="62"/>
    </row>
    <row r="460" spans="19:30" ht="11.25" customHeight="1">
      <c r="S460" s="62"/>
      <c r="T460" s="62"/>
      <c r="U460" s="62"/>
      <c r="V460" s="62"/>
      <c r="W460" s="62"/>
      <c r="X460" s="62"/>
      <c r="Y460" s="62"/>
      <c r="Z460" s="62"/>
      <c r="AA460" s="62"/>
      <c r="AB460" s="62"/>
      <c r="AC460" s="62"/>
      <c r="AD460" s="62"/>
    </row>
    <row r="461" spans="19:30" ht="11.25" customHeight="1">
      <c r="S461" s="62"/>
      <c r="T461" s="62"/>
      <c r="U461" s="62"/>
      <c r="V461" s="62"/>
      <c r="W461" s="62"/>
      <c r="X461" s="62"/>
      <c r="Y461" s="62"/>
      <c r="Z461" s="62"/>
      <c r="AA461" s="62"/>
      <c r="AB461" s="62"/>
      <c r="AC461" s="62"/>
      <c r="AD461" s="62"/>
    </row>
    <row r="462" spans="19:30" ht="11.25" customHeight="1">
      <c r="S462" s="62"/>
      <c r="T462" s="62"/>
      <c r="U462" s="62"/>
      <c r="V462" s="62"/>
      <c r="W462" s="62"/>
      <c r="X462" s="62"/>
      <c r="Y462" s="62"/>
      <c r="Z462" s="62"/>
      <c r="AA462" s="62"/>
      <c r="AB462" s="62"/>
      <c r="AC462" s="62"/>
      <c r="AD462" s="62"/>
    </row>
    <row r="463" spans="19:30" ht="11.25" customHeight="1">
      <c r="S463" s="62"/>
      <c r="T463" s="62"/>
      <c r="U463" s="62"/>
      <c r="V463" s="62"/>
      <c r="W463" s="62"/>
      <c r="X463" s="62"/>
      <c r="Y463" s="62"/>
      <c r="Z463" s="62"/>
      <c r="AA463" s="62"/>
      <c r="AB463" s="62"/>
      <c r="AC463" s="62"/>
      <c r="AD463" s="62"/>
    </row>
    <row r="464" spans="19:30" ht="11.25" customHeight="1">
      <c r="S464" s="62"/>
      <c r="T464" s="62"/>
      <c r="U464" s="62"/>
      <c r="V464" s="62"/>
      <c r="W464" s="62"/>
      <c r="X464" s="62"/>
      <c r="Y464" s="62"/>
      <c r="Z464" s="62"/>
      <c r="AA464" s="62"/>
      <c r="AB464" s="62"/>
      <c r="AC464" s="62"/>
      <c r="AD464" s="62"/>
    </row>
    <row r="465" spans="19:30" ht="11.25" customHeight="1">
      <c r="S465" s="62"/>
      <c r="T465" s="62"/>
      <c r="U465" s="62"/>
      <c r="V465" s="62"/>
      <c r="W465" s="62"/>
      <c r="X465" s="62"/>
      <c r="Y465" s="62"/>
      <c r="Z465" s="62"/>
      <c r="AA465" s="62"/>
      <c r="AB465" s="62"/>
      <c r="AC465" s="62"/>
      <c r="AD465" s="62"/>
    </row>
    <row r="466" spans="19:30" ht="11.25" customHeight="1">
      <c r="S466" s="62"/>
      <c r="T466" s="62"/>
      <c r="U466" s="62"/>
      <c r="V466" s="62"/>
      <c r="W466" s="62"/>
      <c r="X466" s="62"/>
      <c r="Y466" s="62"/>
      <c r="Z466" s="62"/>
      <c r="AA466" s="62"/>
      <c r="AB466" s="62"/>
      <c r="AC466" s="62"/>
      <c r="AD466" s="62"/>
    </row>
    <row r="467" spans="19:30" ht="11.25" customHeight="1">
      <c r="S467" s="62"/>
      <c r="T467" s="62"/>
      <c r="U467" s="62"/>
      <c r="V467" s="62"/>
      <c r="W467" s="62"/>
      <c r="X467" s="62"/>
      <c r="Y467" s="62"/>
      <c r="Z467" s="62"/>
      <c r="AA467" s="62"/>
      <c r="AB467" s="62"/>
      <c r="AC467" s="62"/>
      <c r="AD467" s="62"/>
    </row>
    <row r="468" spans="19:30" ht="11.25" customHeight="1">
      <c r="S468" s="62"/>
      <c r="T468" s="62"/>
      <c r="U468" s="62"/>
      <c r="V468" s="62"/>
      <c r="W468" s="62"/>
      <c r="X468" s="62"/>
      <c r="Y468" s="62"/>
      <c r="Z468" s="62"/>
      <c r="AA468" s="62"/>
      <c r="AB468" s="62"/>
      <c r="AC468" s="62"/>
      <c r="AD468" s="62"/>
    </row>
    <row r="469" spans="19:30" ht="11.25" customHeight="1">
      <c r="S469" s="62"/>
      <c r="T469" s="62"/>
      <c r="U469" s="62"/>
      <c r="V469" s="62"/>
      <c r="W469" s="62"/>
      <c r="X469" s="62"/>
      <c r="Y469" s="62"/>
      <c r="Z469" s="62"/>
      <c r="AA469" s="62"/>
      <c r="AB469" s="62"/>
      <c r="AC469" s="62"/>
      <c r="AD469" s="62"/>
    </row>
    <row r="470" spans="19:30" ht="11.25" customHeight="1">
      <c r="S470" s="62"/>
      <c r="T470" s="62"/>
      <c r="U470" s="62"/>
      <c r="V470" s="62"/>
      <c r="W470" s="62"/>
      <c r="X470" s="62"/>
      <c r="Y470" s="62"/>
      <c r="Z470" s="62"/>
      <c r="AA470" s="62"/>
      <c r="AB470" s="62"/>
      <c r="AC470" s="62"/>
      <c r="AD470" s="62"/>
    </row>
    <row r="471" spans="19:30" ht="11.25" customHeight="1">
      <c r="S471" s="62"/>
      <c r="T471" s="62"/>
      <c r="U471" s="62"/>
      <c r="V471" s="62"/>
      <c r="W471" s="62"/>
      <c r="X471" s="62"/>
      <c r="Y471" s="62"/>
      <c r="Z471" s="62"/>
      <c r="AA471" s="62"/>
      <c r="AB471" s="62"/>
      <c r="AC471" s="62"/>
      <c r="AD471" s="62"/>
    </row>
    <row r="472" spans="19:30" ht="11.25" customHeight="1">
      <c r="S472" s="62"/>
      <c r="T472" s="62"/>
      <c r="U472" s="62"/>
      <c r="V472" s="62"/>
      <c r="W472" s="62"/>
      <c r="X472" s="62"/>
      <c r="Y472" s="62"/>
      <c r="Z472" s="62"/>
      <c r="AA472" s="62"/>
      <c r="AB472" s="62"/>
      <c r="AC472" s="62"/>
      <c r="AD472" s="62"/>
    </row>
    <row r="473" spans="19:30" ht="11.25" customHeight="1">
      <c r="S473" s="62"/>
      <c r="T473" s="62"/>
      <c r="U473" s="62"/>
      <c r="V473" s="62"/>
      <c r="W473" s="62"/>
      <c r="X473" s="62"/>
      <c r="Y473" s="62"/>
      <c r="Z473" s="62"/>
      <c r="AA473" s="62"/>
      <c r="AB473" s="62"/>
      <c r="AC473" s="62"/>
      <c r="AD473" s="62"/>
    </row>
    <row r="474" spans="19:30" ht="11.25" customHeight="1">
      <c r="S474" s="62"/>
      <c r="T474" s="62"/>
      <c r="U474" s="62"/>
      <c r="V474" s="62"/>
      <c r="W474" s="62"/>
      <c r="X474" s="62"/>
      <c r="Y474" s="62"/>
      <c r="Z474" s="62"/>
      <c r="AA474" s="62"/>
      <c r="AB474" s="62"/>
      <c r="AC474" s="62"/>
      <c r="AD474" s="62"/>
    </row>
    <row r="475" spans="19:30" ht="11.25" customHeight="1">
      <c r="S475" s="62"/>
      <c r="T475" s="62"/>
      <c r="U475" s="62"/>
      <c r="V475" s="62"/>
      <c r="W475" s="62"/>
      <c r="X475" s="62"/>
      <c r="Y475" s="62"/>
      <c r="Z475" s="62"/>
      <c r="AA475" s="62"/>
      <c r="AB475" s="62"/>
      <c r="AC475" s="62"/>
      <c r="AD475" s="62"/>
    </row>
    <row r="476" spans="19:30" ht="11.25" customHeight="1">
      <c r="S476" s="62"/>
      <c r="T476" s="62"/>
      <c r="U476" s="62"/>
      <c r="V476" s="62"/>
      <c r="W476" s="62"/>
      <c r="X476" s="62"/>
      <c r="Y476" s="62"/>
      <c r="Z476" s="62"/>
      <c r="AA476" s="62"/>
      <c r="AB476" s="62"/>
      <c r="AC476" s="62"/>
      <c r="AD476" s="62"/>
    </row>
    <row r="477" spans="19:30" ht="11.25" customHeight="1">
      <c r="S477" s="62"/>
      <c r="T477" s="62"/>
      <c r="U477" s="62"/>
      <c r="V477" s="62"/>
      <c r="W477" s="62"/>
      <c r="X477" s="62"/>
      <c r="Y477" s="62"/>
      <c r="Z477" s="62"/>
      <c r="AA477" s="62"/>
      <c r="AB477" s="62"/>
      <c r="AC477" s="62"/>
      <c r="AD477" s="62"/>
    </row>
    <row r="478" spans="19:30" ht="11.25" customHeight="1">
      <c r="S478" s="62"/>
      <c r="T478" s="62"/>
      <c r="U478" s="62"/>
      <c r="V478" s="62"/>
      <c r="W478" s="62"/>
      <c r="X478" s="62"/>
      <c r="Y478" s="62"/>
      <c r="Z478" s="62"/>
      <c r="AA478" s="62"/>
      <c r="AB478" s="62"/>
      <c r="AC478" s="62"/>
      <c r="AD478" s="62"/>
    </row>
    <row r="479" spans="19:30" ht="11.25" customHeight="1">
      <c r="S479" s="62"/>
      <c r="T479" s="62"/>
      <c r="U479" s="62"/>
      <c r="V479" s="62"/>
      <c r="W479" s="62"/>
      <c r="X479" s="62"/>
      <c r="Y479" s="62"/>
      <c r="Z479" s="62"/>
      <c r="AA479" s="62"/>
      <c r="AB479" s="62"/>
      <c r="AC479" s="62"/>
      <c r="AD479" s="62"/>
    </row>
    <row r="480" spans="19:30" ht="11.25" customHeight="1">
      <c r="S480" s="62"/>
      <c r="T480" s="62"/>
      <c r="U480" s="62"/>
      <c r="V480" s="62"/>
      <c r="W480" s="62"/>
      <c r="X480" s="62"/>
      <c r="Y480" s="62"/>
      <c r="Z480" s="62"/>
      <c r="AA480" s="62"/>
      <c r="AB480" s="62"/>
      <c r="AC480" s="62"/>
      <c r="AD480" s="62"/>
    </row>
    <row r="481" spans="19:30" ht="11.25" customHeight="1">
      <c r="S481" s="62"/>
      <c r="T481" s="62"/>
      <c r="U481" s="62"/>
      <c r="V481" s="62"/>
      <c r="W481" s="62"/>
      <c r="X481" s="62"/>
      <c r="Y481" s="62"/>
      <c r="Z481" s="62"/>
      <c r="AA481" s="62"/>
      <c r="AB481" s="62"/>
      <c r="AC481" s="62"/>
      <c r="AD481" s="62"/>
    </row>
    <row r="482" spans="19:30" ht="11.25" customHeight="1">
      <c r="S482" s="62"/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</row>
    <row r="483" spans="19:30" ht="11.25" customHeight="1">
      <c r="S483" s="62"/>
      <c r="T483" s="62"/>
      <c r="U483" s="62"/>
      <c r="V483" s="62"/>
      <c r="W483" s="62"/>
      <c r="X483" s="62"/>
      <c r="Y483" s="62"/>
      <c r="Z483" s="62"/>
      <c r="AA483" s="62"/>
      <c r="AB483" s="62"/>
      <c r="AC483" s="62"/>
      <c r="AD483" s="62"/>
    </row>
    <row r="484" spans="19:30" ht="11.25" customHeight="1">
      <c r="S484" s="62"/>
      <c r="T484" s="62"/>
      <c r="U484" s="62"/>
      <c r="V484" s="62"/>
      <c r="W484" s="62"/>
      <c r="X484" s="62"/>
      <c r="Y484" s="62"/>
      <c r="Z484" s="62"/>
      <c r="AA484" s="62"/>
      <c r="AB484" s="62"/>
      <c r="AC484" s="62"/>
      <c r="AD484" s="62"/>
    </row>
    <row r="485" spans="19:30" ht="11.25" customHeight="1">
      <c r="S485" s="62"/>
      <c r="T485" s="62"/>
      <c r="U485" s="62"/>
      <c r="V485" s="62"/>
      <c r="W485" s="62"/>
      <c r="X485" s="62"/>
      <c r="Y485" s="62"/>
      <c r="Z485" s="62"/>
      <c r="AA485" s="62"/>
      <c r="AB485" s="62"/>
      <c r="AC485" s="62"/>
      <c r="AD485" s="62"/>
    </row>
    <row r="486" spans="19:30" ht="11.25" customHeight="1">
      <c r="S486" s="62"/>
      <c r="T486" s="62"/>
      <c r="U486" s="62"/>
      <c r="V486" s="62"/>
      <c r="W486" s="62"/>
      <c r="X486" s="62"/>
      <c r="Y486" s="62"/>
      <c r="Z486" s="62"/>
      <c r="AA486" s="62"/>
      <c r="AB486" s="62"/>
      <c r="AC486" s="62"/>
      <c r="AD486" s="62"/>
    </row>
    <row r="487" spans="19:30" ht="11.25" customHeight="1">
      <c r="S487" s="62"/>
      <c r="T487" s="62"/>
      <c r="U487" s="62"/>
      <c r="V487" s="62"/>
      <c r="W487" s="62"/>
      <c r="X487" s="62"/>
      <c r="Y487" s="62"/>
      <c r="Z487" s="62"/>
      <c r="AA487" s="62"/>
      <c r="AB487" s="62"/>
      <c r="AC487" s="62"/>
      <c r="AD487" s="62"/>
    </row>
    <row r="488" spans="19:30" ht="11.25" customHeight="1">
      <c r="S488" s="62"/>
      <c r="T488" s="62"/>
      <c r="U488" s="62"/>
      <c r="V488" s="62"/>
      <c r="W488" s="62"/>
      <c r="X488" s="62"/>
      <c r="Y488" s="62"/>
      <c r="Z488" s="62"/>
      <c r="AA488" s="62"/>
      <c r="AB488" s="62"/>
      <c r="AC488" s="62"/>
      <c r="AD488" s="62"/>
    </row>
    <row r="489" spans="19:30" ht="11.25" customHeight="1">
      <c r="S489" s="62"/>
      <c r="T489" s="62"/>
      <c r="U489" s="62"/>
      <c r="V489" s="62"/>
      <c r="W489" s="62"/>
      <c r="X489" s="62"/>
      <c r="Y489" s="62"/>
      <c r="Z489" s="62"/>
      <c r="AA489" s="62"/>
      <c r="AB489" s="62"/>
      <c r="AC489" s="62"/>
      <c r="AD489" s="62"/>
    </row>
    <row r="490" spans="19:30" ht="11.25" customHeight="1">
      <c r="S490" s="62"/>
      <c r="T490" s="62"/>
      <c r="U490" s="62"/>
      <c r="V490" s="62"/>
      <c r="W490" s="62"/>
      <c r="X490" s="62"/>
      <c r="Y490" s="62"/>
      <c r="Z490" s="62"/>
      <c r="AA490" s="62"/>
      <c r="AB490" s="62"/>
      <c r="AC490" s="62"/>
      <c r="AD490" s="62"/>
    </row>
    <row r="491" spans="19:30" ht="11.25" customHeight="1">
      <c r="S491" s="62"/>
      <c r="T491" s="62"/>
      <c r="U491" s="62"/>
      <c r="V491" s="62"/>
      <c r="W491" s="62"/>
      <c r="X491" s="62"/>
      <c r="Y491" s="62"/>
      <c r="Z491" s="62"/>
      <c r="AA491" s="62"/>
      <c r="AB491" s="62"/>
      <c r="AC491" s="62"/>
      <c r="AD491" s="62"/>
    </row>
    <row r="492" spans="19:30" ht="11.25" customHeight="1">
      <c r="S492" s="62"/>
      <c r="T492" s="62"/>
      <c r="U492" s="62"/>
      <c r="V492" s="62"/>
      <c r="W492" s="62"/>
      <c r="X492" s="62"/>
      <c r="Y492" s="62"/>
      <c r="Z492" s="62"/>
      <c r="AA492" s="62"/>
      <c r="AB492" s="62"/>
      <c r="AC492" s="62"/>
      <c r="AD492" s="62"/>
    </row>
    <row r="493" spans="19:30" ht="11.25" customHeight="1">
      <c r="S493" s="62"/>
      <c r="T493" s="62"/>
      <c r="U493" s="62"/>
      <c r="V493" s="62"/>
      <c r="W493" s="62"/>
      <c r="X493" s="62"/>
      <c r="Y493" s="62"/>
      <c r="Z493" s="62"/>
      <c r="AA493" s="62"/>
      <c r="AB493" s="62"/>
      <c r="AC493" s="62"/>
      <c r="AD493" s="62"/>
    </row>
    <row r="494" spans="19:30" ht="11.25" customHeight="1">
      <c r="S494" s="62"/>
      <c r="T494" s="62"/>
      <c r="U494" s="62"/>
      <c r="V494" s="62"/>
      <c r="W494" s="62"/>
      <c r="X494" s="62"/>
      <c r="Y494" s="62"/>
      <c r="Z494" s="62"/>
      <c r="AA494" s="62"/>
      <c r="AB494" s="62"/>
      <c r="AC494" s="62"/>
      <c r="AD494" s="62"/>
    </row>
    <row r="495" spans="19:30" ht="11.25" customHeight="1">
      <c r="S495" s="62"/>
      <c r="T495" s="62"/>
      <c r="U495" s="62"/>
      <c r="V495" s="62"/>
      <c r="W495" s="62"/>
      <c r="X495" s="62"/>
      <c r="Y495" s="62"/>
      <c r="Z495" s="62"/>
      <c r="AA495" s="62"/>
      <c r="AB495" s="62"/>
      <c r="AC495" s="62"/>
      <c r="AD495" s="62"/>
    </row>
    <row r="496" spans="19:30" ht="11.25" customHeight="1">
      <c r="S496" s="62"/>
      <c r="T496" s="62"/>
      <c r="U496" s="62"/>
      <c r="V496" s="62"/>
      <c r="W496" s="62"/>
      <c r="X496" s="62"/>
      <c r="Y496" s="62"/>
      <c r="Z496" s="62"/>
      <c r="AA496" s="62"/>
      <c r="AB496" s="62"/>
      <c r="AC496" s="62"/>
      <c r="AD496" s="62"/>
    </row>
    <row r="497" spans="19:30" ht="11.25" customHeight="1">
      <c r="S497" s="62"/>
      <c r="T497" s="62"/>
      <c r="U497" s="62"/>
      <c r="V497" s="62"/>
      <c r="W497" s="62"/>
      <c r="X497" s="62"/>
      <c r="Y497" s="62"/>
      <c r="Z497" s="62"/>
      <c r="AA497" s="62"/>
      <c r="AB497" s="62"/>
      <c r="AC497" s="62"/>
      <c r="AD497" s="62"/>
    </row>
    <row r="498" spans="19:30" ht="11.25" customHeight="1">
      <c r="S498" s="62"/>
      <c r="T498" s="62"/>
      <c r="U498" s="62"/>
      <c r="V498" s="62"/>
      <c r="W498" s="62"/>
      <c r="X498" s="62"/>
      <c r="Y498" s="62"/>
      <c r="Z498" s="62"/>
      <c r="AA498" s="62"/>
      <c r="AB498" s="62"/>
      <c r="AC498" s="62"/>
      <c r="AD498" s="62"/>
    </row>
    <row r="499" spans="19:30" ht="11.25" customHeight="1">
      <c r="S499" s="62"/>
      <c r="T499" s="62"/>
      <c r="U499" s="62"/>
      <c r="V499" s="62"/>
      <c r="W499" s="62"/>
      <c r="X499" s="62"/>
      <c r="Y499" s="62"/>
      <c r="Z499" s="62"/>
      <c r="AA499" s="62"/>
      <c r="AB499" s="62"/>
      <c r="AC499" s="62"/>
      <c r="AD499" s="62"/>
    </row>
    <row r="500" spans="19:30" ht="11.25" customHeight="1">
      <c r="S500" s="62"/>
      <c r="T500" s="62"/>
      <c r="U500" s="62"/>
      <c r="V500" s="62"/>
      <c r="W500" s="62"/>
      <c r="X500" s="62"/>
      <c r="Y500" s="62"/>
      <c r="Z500" s="62"/>
      <c r="AA500" s="62"/>
      <c r="AB500" s="62"/>
      <c r="AC500" s="62"/>
      <c r="AD500" s="62"/>
    </row>
    <row r="501" spans="19:30" ht="11.25" customHeight="1">
      <c r="S501" s="62"/>
      <c r="T501" s="62"/>
      <c r="U501" s="62"/>
      <c r="V501" s="62"/>
      <c r="W501" s="62"/>
      <c r="X501" s="62"/>
      <c r="Y501" s="62"/>
      <c r="Z501" s="62"/>
      <c r="AA501" s="62"/>
      <c r="AB501" s="62"/>
      <c r="AC501" s="62"/>
      <c r="AD501" s="62"/>
    </row>
    <row r="502" spans="19:30" ht="11.25" customHeight="1">
      <c r="S502" s="62"/>
      <c r="T502" s="62"/>
      <c r="U502" s="62"/>
      <c r="V502" s="62"/>
      <c r="W502" s="62"/>
      <c r="X502" s="62"/>
      <c r="Y502" s="62"/>
      <c r="Z502" s="62"/>
      <c r="AA502" s="62"/>
      <c r="AB502" s="62"/>
      <c r="AC502" s="62"/>
      <c r="AD502" s="62"/>
    </row>
    <row r="503" spans="19:30" ht="11.25" customHeight="1">
      <c r="S503" s="62"/>
      <c r="T503" s="62"/>
      <c r="U503" s="62"/>
      <c r="V503" s="62"/>
      <c r="W503" s="62"/>
      <c r="X503" s="62"/>
      <c r="Y503" s="62"/>
      <c r="Z503" s="62"/>
      <c r="AA503" s="62"/>
      <c r="AB503" s="62"/>
      <c r="AC503" s="62"/>
      <c r="AD503" s="62"/>
    </row>
    <row r="504" spans="19:30" ht="11.25" customHeight="1">
      <c r="S504" s="62"/>
      <c r="T504" s="62"/>
      <c r="U504" s="62"/>
      <c r="V504" s="62"/>
      <c r="W504" s="62"/>
      <c r="X504" s="62"/>
      <c r="Y504" s="62"/>
      <c r="Z504" s="62"/>
      <c r="AA504" s="62"/>
      <c r="AB504" s="62"/>
      <c r="AC504" s="62"/>
      <c r="AD504" s="62"/>
    </row>
    <row r="505" spans="19:30" ht="11.25" customHeight="1">
      <c r="S505" s="62"/>
      <c r="T505" s="62"/>
      <c r="U505" s="62"/>
      <c r="V505" s="62"/>
      <c r="W505" s="62"/>
      <c r="X505" s="62"/>
      <c r="Y505" s="62"/>
      <c r="Z505" s="62"/>
      <c r="AA505" s="62"/>
      <c r="AB505" s="62"/>
      <c r="AC505" s="62"/>
      <c r="AD505" s="62"/>
    </row>
    <row r="506" spans="19:30" ht="11.25" customHeight="1"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2"/>
    </row>
    <row r="507" spans="19:30" ht="11.25" customHeight="1">
      <c r="S507" s="62"/>
      <c r="T507" s="62"/>
      <c r="U507" s="62"/>
      <c r="V507" s="62"/>
      <c r="W507" s="62"/>
      <c r="X507" s="62"/>
      <c r="Y507" s="62"/>
      <c r="Z507" s="62"/>
      <c r="AA507" s="62"/>
      <c r="AB507" s="62"/>
      <c r="AC507" s="62"/>
      <c r="AD507" s="62"/>
    </row>
    <row r="508" spans="19:30" ht="11.25" customHeight="1">
      <c r="S508" s="62"/>
      <c r="T508" s="62"/>
      <c r="U508" s="62"/>
      <c r="V508" s="62"/>
      <c r="W508" s="62"/>
      <c r="X508" s="62"/>
      <c r="Y508" s="62"/>
      <c r="Z508" s="62"/>
      <c r="AA508" s="62"/>
      <c r="AB508" s="62"/>
      <c r="AC508" s="62"/>
      <c r="AD508" s="62"/>
    </row>
    <row r="509" spans="19:30" ht="11.25" customHeight="1">
      <c r="S509" s="62"/>
      <c r="T509" s="62"/>
      <c r="U509" s="62"/>
      <c r="V509" s="62"/>
      <c r="W509" s="62"/>
      <c r="X509" s="62"/>
      <c r="Y509" s="62"/>
      <c r="Z509" s="62"/>
      <c r="AA509" s="62"/>
      <c r="AB509" s="62"/>
      <c r="AC509" s="62"/>
      <c r="AD509" s="62"/>
    </row>
    <row r="510" spans="19:30" ht="11.25" customHeight="1">
      <c r="S510" s="62"/>
      <c r="T510" s="62"/>
      <c r="U510" s="62"/>
      <c r="V510" s="62"/>
      <c r="W510" s="62"/>
      <c r="X510" s="62"/>
      <c r="Y510" s="62"/>
      <c r="Z510" s="62"/>
      <c r="AA510" s="62"/>
      <c r="AB510" s="62"/>
      <c r="AC510" s="62"/>
      <c r="AD510" s="62"/>
    </row>
    <row r="511" spans="19:30" ht="11.25" customHeight="1">
      <c r="S511" s="62"/>
      <c r="T511" s="62"/>
      <c r="U511" s="62"/>
      <c r="V511" s="62"/>
      <c r="W511" s="62"/>
      <c r="X511" s="62"/>
      <c r="Y511" s="62"/>
      <c r="Z511" s="62"/>
      <c r="AA511" s="62"/>
      <c r="AB511" s="62"/>
      <c r="AC511" s="62"/>
      <c r="AD511" s="62"/>
    </row>
    <row r="512" spans="19:30" ht="11.25" customHeight="1">
      <c r="S512" s="62"/>
      <c r="T512" s="62"/>
      <c r="U512" s="62"/>
      <c r="V512" s="62"/>
      <c r="W512" s="62"/>
      <c r="X512" s="62"/>
      <c r="Y512" s="62"/>
      <c r="Z512" s="62"/>
      <c r="AA512" s="62"/>
      <c r="AB512" s="62"/>
      <c r="AC512" s="62"/>
      <c r="AD512" s="62"/>
    </row>
    <row r="513" spans="19:30" ht="11.25" customHeight="1">
      <c r="S513" s="62"/>
      <c r="T513" s="62"/>
      <c r="U513" s="62"/>
      <c r="V513" s="62"/>
      <c r="W513" s="62"/>
      <c r="X513" s="62"/>
      <c r="Y513" s="62"/>
      <c r="Z513" s="62"/>
      <c r="AA513" s="62"/>
      <c r="AB513" s="62"/>
      <c r="AC513" s="62"/>
      <c r="AD513" s="62"/>
    </row>
    <row r="514" spans="19:30" ht="11.25" customHeight="1">
      <c r="S514" s="62"/>
      <c r="T514" s="62"/>
      <c r="U514" s="62"/>
      <c r="V514" s="62"/>
      <c r="W514" s="62"/>
      <c r="X514" s="62"/>
      <c r="Y514" s="62"/>
      <c r="Z514" s="62"/>
      <c r="AA514" s="62"/>
      <c r="AB514" s="62"/>
      <c r="AC514" s="62"/>
      <c r="AD514" s="62"/>
    </row>
    <row r="515" spans="19:30" ht="11.25" customHeight="1">
      <c r="S515" s="62"/>
      <c r="T515" s="62"/>
      <c r="U515" s="62"/>
      <c r="V515" s="62"/>
      <c r="W515" s="62"/>
      <c r="X515" s="62"/>
      <c r="Y515" s="62"/>
      <c r="Z515" s="62"/>
      <c r="AA515" s="62"/>
      <c r="AB515" s="62"/>
      <c r="AC515" s="62"/>
      <c r="AD515" s="62"/>
    </row>
    <row r="516" spans="19:30" ht="11.25" customHeight="1">
      <c r="S516" s="62"/>
      <c r="T516" s="62"/>
      <c r="U516" s="62"/>
      <c r="V516" s="62"/>
      <c r="W516" s="62"/>
      <c r="X516" s="62"/>
      <c r="Y516" s="62"/>
      <c r="Z516" s="62"/>
      <c r="AA516" s="62"/>
      <c r="AB516" s="62"/>
      <c r="AC516" s="62"/>
      <c r="AD516" s="62"/>
    </row>
    <row r="517" spans="19:30" ht="11.25" customHeight="1">
      <c r="S517" s="62"/>
      <c r="T517" s="62"/>
      <c r="U517" s="62"/>
      <c r="V517" s="62"/>
      <c r="W517" s="62"/>
      <c r="X517" s="62"/>
      <c r="Y517" s="62"/>
      <c r="Z517" s="62"/>
      <c r="AA517" s="62"/>
      <c r="AB517" s="62"/>
      <c r="AC517" s="62"/>
      <c r="AD517" s="62"/>
    </row>
    <row r="518" spans="19:30" ht="11.25" customHeight="1">
      <c r="S518" s="62"/>
      <c r="T518" s="62"/>
      <c r="U518" s="62"/>
      <c r="V518" s="62"/>
      <c r="W518" s="62"/>
      <c r="X518" s="62"/>
      <c r="Y518" s="62"/>
      <c r="Z518" s="62"/>
      <c r="AA518" s="62"/>
      <c r="AB518" s="62"/>
      <c r="AC518" s="62"/>
      <c r="AD518" s="62"/>
    </row>
    <row r="519" spans="19:30" ht="11.25" customHeight="1">
      <c r="S519" s="62"/>
      <c r="T519" s="62"/>
      <c r="U519" s="62"/>
      <c r="V519" s="62"/>
      <c r="W519" s="62"/>
      <c r="X519" s="62"/>
      <c r="Y519" s="62"/>
      <c r="Z519" s="62"/>
      <c r="AA519" s="62"/>
      <c r="AB519" s="62"/>
      <c r="AC519" s="62"/>
      <c r="AD519" s="62"/>
    </row>
    <row r="520" spans="19:30" ht="11.25" customHeight="1">
      <c r="S520" s="62"/>
      <c r="T520" s="62"/>
      <c r="U520" s="62"/>
      <c r="V520" s="62"/>
      <c r="W520" s="62"/>
      <c r="X520" s="62"/>
      <c r="Y520" s="62"/>
      <c r="Z520" s="62"/>
      <c r="AA520" s="62"/>
      <c r="AB520" s="62"/>
      <c r="AC520" s="62"/>
      <c r="AD520" s="62"/>
    </row>
    <row r="521" spans="19:30" ht="11.25" customHeight="1">
      <c r="S521" s="62"/>
      <c r="T521" s="62"/>
      <c r="U521" s="62"/>
      <c r="V521" s="62"/>
      <c r="W521" s="62"/>
      <c r="X521" s="62"/>
      <c r="Y521" s="62"/>
      <c r="Z521" s="62"/>
      <c r="AA521" s="62"/>
      <c r="AB521" s="62"/>
      <c r="AC521" s="62"/>
      <c r="AD521" s="62"/>
    </row>
    <row r="522" spans="19:30" ht="11.25" customHeight="1">
      <c r="S522" s="62"/>
      <c r="T522" s="62"/>
      <c r="U522" s="62"/>
      <c r="V522" s="62"/>
      <c r="W522" s="62"/>
      <c r="X522" s="62"/>
      <c r="Y522" s="62"/>
      <c r="Z522" s="62"/>
      <c r="AA522" s="62"/>
      <c r="AB522" s="62"/>
      <c r="AC522" s="62"/>
      <c r="AD522" s="62"/>
    </row>
    <row r="523" spans="19:30" ht="11.25" customHeight="1">
      <c r="S523" s="62"/>
      <c r="T523" s="62"/>
      <c r="U523" s="62"/>
      <c r="V523" s="62"/>
      <c r="W523" s="62"/>
      <c r="X523" s="62"/>
      <c r="Y523" s="62"/>
      <c r="Z523" s="62"/>
      <c r="AA523" s="62"/>
      <c r="AB523" s="62"/>
      <c r="AC523" s="62"/>
      <c r="AD523" s="62"/>
    </row>
    <row r="524" spans="19:30" ht="11.25" customHeight="1">
      <c r="S524" s="62"/>
      <c r="T524" s="62"/>
      <c r="U524" s="62"/>
      <c r="V524" s="62"/>
      <c r="W524" s="62"/>
      <c r="X524" s="62"/>
      <c r="Y524" s="62"/>
      <c r="Z524" s="62"/>
      <c r="AA524" s="62"/>
      <c r="AB524" s="62"/>
      <c r="AC524" s="62"/>
      <c r="AD524" s="62"/>
    </row>
    <row r="525" spans="19:30" ht="11.25" customHeight="1">
      <c r="S525" s="62"/>
      <c r="T525" s="62"/>
      <c r="U525" s="62"/>
      <c r="V525" s="62"/>
      <c r="W525" s="62"/>
      <c r="X525" s="62"/>
      <c r="Y525" s="62"/>
      <c r="Z525" s="62"/>
      <c r="AA525" s="62"/>
      <c r="AB525" s="62"/>
      <c r="AC525" s="62"/>
      <c r="AD525" s="62"/>
    </row>
    <row r="526" spans="19:30" ht="11.25" customHeight="1">
      <c r="S526" s="62"/>
      <c r="T526" s="62"/>
      <c r="U526" s="62"/>
      <c r="V526" s="62"/>
      <c r="W526" s="62"/>
      <c r="X526" s="62"/>
      <c r="Y526" s="62"/>
      <c r="Z526" s="62"/>
      <c r="AA526" s="62"/>
      <c r="AB526" s="62"/>
      <c r="AC526" s="62"/>
      <c r="AD526" s="62"/>
    </row>
    <row r="527" spans="19:30" ht="11.25" customHeight="1">
      <c r="S527" s="62"/>
      <c r="T527" s="62"/>
      <c r="U527" s="62"/>
      <c r="V527" s="62"/>
      <c r="W527" s="62"/>
      <c r="X527" s="62"/>
      <c r="Y527" s="62"/>
      <c r="Z527" s="62"/>
      <c r="AA527" s="62"/>
      <c r="AB527" s="62"/>
      <c r="AC527" s="62"/>
      <c r="AD527" s="62"/>
    </row>
    <row r="528" spans="19:30" ht="11.25" customHeight="1">
      <c r="S528" s="62"/>
      <c r="T528" s="62"/>
      <c r="U528" s="62"/>
      <c r="V528" s="62"/>
      <c r="W528" s="62"/>
      <c r="X528" s="62"/>
      <c r="Y528" s="62"/>
      <c r="Z528" s="62"/>
      <c r="AA528" s="62"/>
      <c r="AB528" s="62"/>
      <c r="AC528" s="62"/>
      <c r="AD528" s="62"/>
    </row>
    <row r="529" spans="19:30" ht="11.25" customHeight="1">
      <c r="S529" s="62"/>
      <c r="T529" s="62"/>
      <c r="U529" s="62"/>
      <c r="V529" s="62"/>
      <c r="W529" s="62"/>
      <c r="X529" s="62"/>
      <c r="Y529" s="62"/>
      <c r="Z529" s="62"/>
      <c r="AA529" s="62"/>
      <c r="AB529" s="62"/>
      <c r="AC529" s="62"/>
      <c r="AD529" s="62"/>
    </row>
    <row r="530" spans="19:30" ht="11.25" customHeight="1">
      <c r="S530" s="62"/>
      <c r="T530" s="62"/>
      <c r="U530" s="62"/>
      <c r="V530" s="62"/>
      <c r="W530" s="62"/>
      <c r="X530" s="62"/>
      <c r="Y530" s="62"/>
      <c r="Z530" s="62"/>
      <c r="AA530" s="62"/>
      <c r="AB530" s="62"/>
      <c r="AC530" s="62"/>
      <c r="AD530" s="62"/>
    </row>
    <row r="531" spans="19:30" ht="11.25" customHeight="1">
      <c r="S531" s="62"/>
      <c r="T531" s="62"/>
      <c r="U531" s="62"/>
      <c r="V531" s="62"/>
      <c r="W531" s="62"/>
      <c r="X531" s="62"/>
      <c r="Y531" s="62"/>
      <c r="Z531" s="62"/>
      <c r="AA531" s="62"/>
      <c r="AB531" s="62"/>
      <c r="AC531" s="62"/>
      <c r="AD531" s="62"/>
    </row>
    <row r="532" spans="19:30" ht="11.25" customHeight="1"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</row>
    <row r="533" spans="19:30" ht="11.25" customHeight="1">
      <c r="S533" s="62"/>
      <c r="T533" s="62"/>
      <c r="U533" s="62"/>
      <c r="V533" s="62"/>
      <c r="W533" s="62"/>
      <c r="X533" s="62"/>
      <c r="Y533" s="62"/>
      <c r="Z533" s="62"/>
      <c r="AA533" s="62"/>
      <c r="AB533" s="62"/>
      <c r="AC533" s="62"/>
      <c r="AD533" s="62"/>
    </row>
    <row r="534" spans="19:30" ht="11.25" customHeight="1">
      <c r="S534" s="62"/>
      <c r="T534" s="62"/>
      <c r="U534" s="62"/>
      <c r="V534" s="62"/>
      <c r="W534" s="62"/>
      <c r="X534" s="62"/>
      <c r="Y534" s="62"/>
      <c r="Z534" s="62"/>
      <c r="AA534" s="62"/>
      <c r="AB534" s="62"/>
      <c r="AC534" s="62"/>
      <c r="AD534" s="62"/>
    </row>
    <row r="535" spans="19:30" ht="11.25" customHeight="1">
      <c r="S535" s="62"/>
      <c r="T535" s="62"/>
      <c r="U535" s="62"/>
      <c r="V535" s="62"/>
      <c r="W535" s="62"/>
      <c r="X535" s="62"/>
      <c r="Y535" s="62"/>
      <c r="Z535" s="62"/>
      <c r="AA535" s="62"/>
      <c r="AB535" s="62"/>
      <c r="AC535" s="62"/>
      <c r="AD535" s="62"/>
    </row>
    <row r="536" spans="19:30" ht="11.25" customHeight="1">
      <c r="S536" s="62"/>
      <c r="T536" s="62"/>
      <c r="U536" s="62"/>
      <c r="V536" s="62"/>
      <c r="W536" s="62"/>
      <c r="X536" s="62"/>
      <c r="Y536" s="62"/>
      <c r="Z536" s="62"/>
      <c r="AA536" s="62"/>
      <c r="AB536" s="62"/>
      <c r="AC536" s="62"/>
      <c r="AD536" s="62"/>
    </row>
    <row r="537" spans="19:30" ht="11.25" customHeight="1">
      <c r="S537" s="62"/>
      <c r="T537" s="62"/>
      <c r="U537" s="62"/>
      <c r="V537" s="62"/>
      <c r="W537" s="62"/>
      <c r="X537" s="62"/>
      <c r="Y537" s="62"/>
      <c r="Z537" s="62"/>
      <c r="AA537" s="62"/>
      <c r="AB537" s="62"/>
      <c r="AC537" s="62"/>
      <c r="AD537" s="62"/>
    </row>
    <row r="538" spans="19:30" ht="11.25" customHeight="1">
      <c r="S538" s="62"/>
      <c r="T538" s="62"/>
      <c r="U538" s="62"/>
      <c r="V538" s="62"/>
      <c r="W538" s="62"/>
      <c r="X538" s="62"/>
      <c r="Y538" s="62"/>
      <c r="Z538" s="62"/>
      <c r="AA538" s="62"/>
      <c r="AB538" s="62"/>
      <c r="AC538" s="62"/>
      <c r="AD538" s="62"/>
    </row>
    <row r="539" spans="19:30" ht="11.25" customHeight="1">
      <c r="S539" s="62"/>
      <c r="T539" s="62"/>
      <c r="U539" s="62"/>
      <c r="V539" s="62"/>
      <c r="W539" s="62"/>
      <c r="X539" s="62"/>
      <c r="Y539" s="62"/>
      <c r="Z539" s="62"/>
      <c r="AA539" s="62"/>
      <c r="AB539" s="62"/>
      <c r="AC539" s="62"/>
      <c r="AD539" s="62"/>
    </row>
    <row r="540" spans="19:30" ht="11.25" customHeight="1">
      <c r="S540" s="62"/>
      <c r="T540" s="62"/>
      <c r="U540" s="62"/>
      <c r="V540" s="62"/>
      <c r="W540" s="62"/>
      <c r="X540" s="62"/>
      <c r="Y540" s="62"/>
      <c r="Z540" s="62"/>
      <c r="AA540" s="62"/>
      <c r="AB540" s="62"/>
      <c r="AC540" s="62"/>
      <c r="AD540" s="62"/>
    </row>
    <row r="541" spans="19:30" ht="11.25" customHeight="1">
      <c r="S541" s="62"/>
      <c r="T541" s="62"/>
      <c r="U541" s="62"/>
      <c r="V541" s="62"/>
      <c r="W541" s="62"/>
      <c r="X541" s="62"/>
      <c r="Y541" s="62"/>
      <c r="Z541" s="62"/>
      <c r="AA541" s="62"/>
      <c r="AB541" s="62"/>
      <c r="AC541" s="62"/>
      <c r="AD541" s="62"/>
    </row>
    <row r="542" spans="19:30" ht="11.25" customHeight="1">
      <c r="S542" s="62"/>
      <c r="T542" s="62"/>
      <c r="U542" s="62"/>
      <c r="V542" s="62"/>
      <c r="W542" s="62"/>
      <c r="X542" s="62"/>
      <c r="Y542" s="62"/>
      <c r="Z542" s="62"/>
      <c r="AA542" s="62"/>
      <c r="AB542" s="62"/>
      <c r="AC542" s="62"/>
      <c r="AD542" s="62"/>
    </row>
    <row r="543" spans="19:30" ht="11.25" customHeight="1">
      <c r="S543" s="62"/>
      <c r="T543" s="62"/>
      <c r="U543" s="62"/>
      <c r="V543" s="62"/>
      <c r="W543" s="62"/>
      <c r="X543" s="62"/>
      <c r="Y543" s="62"/>
      <c r="Z543" s="62"/>
      <c r="AA543" s="62"/>
      <c r="AB543" s="62"/>
      <c r="AC543" s="62"/>
      <c r="AD543" s="62"/>
    </row>
    <row r="544" spans="19:30" ht="11.25" customHeight="1">
      <c r="S544" s="62"/>
      <c r="T544" s="62"/>
      <c r="U544" s="62"/>
      <c r="V544" s="62"/>
      <c r="W544" s="62"/>
      <c r="X544" s="62"/>
      <c r="Y544" s="62"/>
      <c r="Z544" s="62"/>
      <c r="AA544" s="62"/>
      <c r="AB544" s="62"/>
      <c r="AC544" s="62"/>
      <c r="AD544" s="62"/>
    </row>
    <row r="545" spans="19:30" ht="11.25" customHeight="1">
      <c r="S545" s="62"/>
      <c r="T545" s="62"/>
      <c r="U545" s="62"/>
      <c r="V545" s="62"/>
      <c r="W545" s="62"/>
      <c r="X545" s="62"/>
      <c r="Y545" s="62"/>
      <c r="Z545" s="62"/>
      <c r="AA545" s="62"/>
      <c r="AB545" s="62"/>
      <c r="AC545" s="62"/>
      <c r="AD545" s="62"/>
    </row>
    <row r="546" spans="19:30" ht="11.25" customHeight="1">
      <c r="S546" s="62"/>
      <c r="T546" s="62"/>
      <c r="U546" s="62"/>
      <c r="V546" s="62"/>
      <c r="W546" s="62"/>
      <c r="X546" s="62"/>
      <c r="Y546" s="62"/>
      <c r="Z546" s="62"/>
      <c r="AA546" s="62"/>
      <c r="AB546" s="62"/>
      <c r="AC546" s="62"/>
      <c r="AD546" s="62"/>
    </row>
    <row r="547" spans="19:30" ht="11.25" customHeight="1">
      <c r="S547" s="62"/>
      <c r="T547" s="62"/>
      <c r="U547" s="62"/>
      <c r="V547" s="62"/>
      <c r="W547" s="62"/>
      <c r="X547" s="62"/>
      <c r="Y547" s="62"/>
      <c r="Z547" s="62"/>
      <c r="AA547" s="62"/>
      <c r="AB547" s="62"/>
      <c r="AC547" s="62"/>
      <c r="AD547" s="62"/>
    </row>
    <row r="548" spans="19:30" ht="11.25" customHeight="1">
      <c r="S548" s="62"/>
      <c r="T548" s="62"/>
      <c r="U548" s="62"/>
      <c r="V548" s="62"/>
      <c r="W548" s="62"/>
      <c r="X548" s="62"/>
      <c r="Y548" s="62"/>
      <c r="Z548" s="62"/>
      <c r="AA548" s="62"/>
      <c r="AB548" s="62"/>
      <c r="AC548" s="62"/>
      <c r="AD548" s="62"/>
    </row>
    <row r="549" spans="19:30" ht="11.25" customHeight="1">
      <c r="S549" s="62"/>
      <c r="T549" s="62"/>
      <c r="U549" s="62"/>
      <c r="V549" s="62"/>
      <c r="W549" s="62"/>
      <c r="X549" s="62"/>
      <c r="Y549" s="62"/>
      <c r="Z549" s="62"/>
      <c r="AA549" s="62"/>
      <c r="AB549" s="62"/>
      <c r="AC549" s="62"/>
      <c r="AD549" s="62"/>
    </row>
    <row r="550" spans="19:30" ht="11.25" customHeight="1">
      <c r="S550" s="62"/>
      <c r="T550" s="62"/>
      <c r="U550" s="62"/>
      <c r="V550" s="62"/>
      <c r="W550" s="62"/>
      <c r="X550" s="62"/>
      <c r="Y550" s="62"/>
      <c r="Z550" s="62"/>
      <c r="AA550" s="62"/>
      <c r="AB550" s="62"/>
      <c r="AC550" s="62"/>
      <c r="AD550" s="62"/>
    </row>
    <row r="551" spans="19:30" ht="11.25" customHeight="1">
      <c r="S551" s="62"/>
      <c r="T551" s="62"/>
      <c r="U551" s="62"/>
      <c r="V551" s="62"/>
      <c r="W551" s="62"/>
      <c r="X551" s="62"/>
      <c r="Y551" s="62"/>
      <c r="Z551" s="62"/>
      <c r="AA551" s="62"/>
      <c r="AB551" s="62"/>
      <c r="AC551" s="62"/>
      <c r="AD551" s="62"/>
    </row>
    <row r="552" spans="19:30" ht="11.25" customHeight="1">
      <c r="S552" s="62"/>
      <c r="T552" s="62"/>
      <c r="U552" s="62"/>
      <c r="V552" s="62"/>
      <c r="W552" s="62"/>
      <c r="X552" s="62"/>
      <c r="Y552" s="62"/>
      <c r="Z552" s="62"/>
      <c r="AA552" s="62"/>
      <c r="AB552" s="62"/>
      <c r="AC552" s="62"/>
      <c r="AD552" s="62"/>
    </row>
    <row r="553" spans="19:30" ht="11.25" customHeight="1">
      <c r="S553" s="62"/>
      <c r="T553" s="62"/>
      <c r="U553" s="62"/>
      <c r="V553" s="62"/>
      <c r="W553" s="62"/>
      <c r="X553" s="62"/>
      <c r="Y553" s="62"/>
      <c r="Z553" s="62"/>
      <c r="AA553" s="62"/>
      <c r="AB553" s="62"/>
      <c r="AC553" s="62"/>
      <c r="AD553" s="62"/>
    </row>
    <row r="554" spans="19:30" ht="11.25" customHeight="1">
      <c r="S554" s="62"/>
      <c r="T554" s="62"/>
      <c r="U554" s="62"/>
      <c r="V554" s="62"/>
      <c r="W554" s="62"/>
      <c r="X554" s="62"/>
      <c r="Y554" s="62"/>
      <c r="Z554" s="62"/>
      <c r="AA554" s="62"/>
      <c r="AB554" s="62"/>
      <c r="AC554" s="62"/>
      <c r="AD554" s="62"/>
    </row>
    <row r="555" spans="19:30" ht="11.25" customHeight="1">
      <c r="S555" s="62"/>
      <c r="T555" s="62"/>
      <c r="U555" s="62"/>
      <c r="V555" s="62"/>
      <c r="W555" s="62"/>
      <c r="X555" s="62"/>
      <c r="Y555" s="62"/>
      <c r="Z555" s="62"/>
      <c r="AA555" s="62"/>
      <c r="AB555" s="62"/>
      <c r="AC555" s="62"/>
      <c r="AD555" s="62"/>
    </row>
    <row r="556" spans="19:30" ht="11.25" customHeight="1">
      <c r="S556" s="62"/>
      <c r="T556" s="62"/>
      <c r="U556" s="62"/>
      <c r="V556" s="62"/>
      <c r="W556" s="62"/>
      <c r="X556" s="62"/>
      <c r="Y556" s="62"/>
      <c r="Z556" s="62"/>
      <c r="AA556" s="62"/>
      <c r="AB556" s="62"/>
      <c r="AC556" s="62"/>
      <c r="AD556" s="62"/>
    </row>
    <row r="557" spans="19:30" ht="11.25" customHeight="1">
      <c r="S557" s="62"/>
      <c r="T557" s="62"/>
      <c r="U557" s="62"/>
      <c r="V557" s="62"/>
      <c r="W557" s="62"/>
      <c r="X557" s="62"/>
      <c r="Y557" s="62"/>
      <c r="Z557" s="62"/>
      <c r="AA557" s="62"/>
      <c r="AB557" s="62"/>
      <c r="AC557" s="62"/>
      <c r="AD557" s="62"/>
    </row>
    <row r="558" spans="19:30" ht="11.25" customHeight="1">
      <c r="S558" s="62"/>
      <c r="T558" s="62"/>
      <c r="U558" s="62"/>
      <c r="V558" s="62"/>
      <c r="W558" s="62"/>
      <c r="X558" s="62"/>
      <c r="Y558" s="62"/>
      <c r="Z558" s="62"/>
      <c r="AA558" s="62"/>
      <c r="AB558" s="62"/>
      <c r="AC558" s="62"/>
      <c r="AD558" s="62"/>
    </row>
    <row r="559" spans="19:30" ht="11.25" customHeight="1">
      <c r="S559" s="62"/>
      <c r="T559" s="62"/>
      <c r="U559" s="62"/>
      <c r="V559" s="62"/>
      <c r="W559" s="62"/>
      <c r="X559" s="62"/>
      <c r="Y559" s="62"/>
      <c r="Z559" s="62"/>
      <c r="AA559" s="62"/>
      <c r="AB559" s="62"/>
      <c r="AC559" s="62"/>
      <c r="AD559" s="62"/>
    </row>
    <row r="560" spans="19:30" ht="11.25" customHeight="1">
      <c r="S560" s="62"/>
      <c r="T560" s="62"/>
      <c r="U560" s="62"/>
      <c r="V560" s="62"/>
      <c r="W560" s="62"/>
      <c r="X560" s="62"/>
      <c r="Y560" s="62"/>
      <c r="Z560" s="62"/>
      <c r="AA560" s="62"/>
      <c r="AB560" s="62"/>
      <c r="AC560" s="62"/>
      <c r="AD560" s="62"/>
    </row>
    <row r="561" spans="19:30" ht="11.25" customHeight="1">
      <c r="S561" s="62"/>
      <c r="T561" s="62"/>
      <c r="U561" s="62"/>
      <c r="V561" s="62"/>
      <c r="W561" s="62"/>
      <c r="X561" s="62"/>
      <c r="Y561" s="62"/>
      <c r="Z561" s="62"/>
      <c r="AA561" s="62"/>
      <c r="AB561" s="62"/>
      <c r="AC561" s="62"/>
      <c r="AD561" s="62"/>
    </row>
    <row r="562" spans="19:30" ht="11.25" customHeight="1">
      <c r="S562" s="62"/>
      <c r="T562" s="62"/>
      <c r="U562" s="62"/>
      <c r="V562" s="62"/>
      <c r="W562" s="62"/>
      <c r="X562" s="62"/>
      <c r="Y562" s="62"/>
      <c r="Z562" s="62"/>
      <c r="AA562" s="62"/>
      <c r="AB562" s="62"/>
      <c r="AC562" s="62"/>
      <c r="AD562" s="62"/>
    </row>
    <row r="563" spans="19:30" ht="11.25" customHeight="1">
      <c r="S563" s="62"/>
      <c r="T563" s="62"/>
      <c r="U563" s="62"/>
      <c r="V563" s="62"/>
      <c r="W563" s="62"/>
      <c r="X563" s="62"/>
      <c r="Y563" s="62"/>
      <c r="Z563" s="62"/>
      <c r="AA563" s="62"/>
      <c r="AB563" s="62"/>
      <c r="AC563" s="62"/>
      <c r="AD563" s="62"/>
    </row>
    <row r="564" spans="19:30" ht="11.25" customHeight="1">
      <c r="S564" s="62"/>
      <c r="T564" s="62"/>
      <c r="U564" s="62"/>
      <c r="V564" s="62"/>
      <c r="W564" s="62"/>
      <c r="X564" s="62"/>
      <c r="Y564" s="62"/>
      <c r="Z564" s="62"/>
      <c r="AA564" s="62"/>
      <c r="AB564" s="62"/>
      <c r="AC564" s="62"/>
      <c r="AD564" s="62"/>
    </row>
    <row r="565" spans="19:30" ht="11.25" customHeight="1">
      <c r="S565" s="62"/>
      <c r="T565" s="62"/>
      <c r="U565" s="62"/>
      <c r="V565" s="62"/>
      <c r="W565" s="62"/>
      <c r="X565" s="62"/>
      <c r="Y565" s="62"/>
      <c r="Z565" s="62"/>
      <c r="AA565" s="62"/>
      <c r="AB565" s="62"/>
      <c r="AC565" s="62"/>
      <c r="AD565" s="62"/>
    </row>
    <row r="566" spans="19:30" ht="11.25" customHeight="1">
      <c r="S566" s="62"/>
      <c r="T566" s="62"/>
      <c r="U566" s="62"/>
      <c r="V566" s="62"/>
      <c r="W566" s="62"/>
      <c r="X566" s="62"/>
      <c r="Y566" s="62"/>
      <c r="Z566" s="62"/>
      <c r="AA566" s="62"/>
      <c r="AB566" s="62"/>
      <c r="AC566" s="62"/>
      <c r="AD566" s="62"/>
    </row>
    <row r="567" spans="19:30" ht="11.25" customHeight="1">
      <c r="S567" s="62"/>
      <c r="T567" s="62"/>
      <c r="U567" s="62"/>
      <c r="V567" s="62"/>
      <c r="W567" s="62"/>
      <c r="X567" s="62"/>
      <c r="Y567" s="62"/>
      <c r="Z567" s="62"/>
      <c r="AA567" s="62"/>
      <c r="AB567" s="62"/>
      <c r="AC567" s="62"/>
      <c r="AD567" s="62"/>
    </row>
    <row r="568" spans="19:30" ht="11.25" customHeight="1">
      <c r="S568" s="62"/>
      <c r="T568" s="62"/>
      <c r="U568" s="62"/>
      <c r="V568" s="62"/>
      <c r="W568" s="62"/>
      <c r="X568" s="62"/>
      <c r="Y568" s="62"/>
      <c r="Z568" s="62"/>
      <c r="AA568" s="62"/>
      <c r="AB568" s="62"/>
      <c r="AC568" s="62"/>
      <c r="AD568" s="62"/>
    </row>
    <row r="569" spans="19:30" ht="11.25" customHeight="1">
      <c r="S569" s="62"/>
      <c r="T569" s="62"/>
      <c r="U569" s="62"/>
      <c r="V569" s="62"/>
      <c r="W569" s="62"/>
      <c r="X569" s="62"/>
      <c r="Y569" s="62"/>
      <c r="Z569" s="62"/>
      <c r="AA569" s="62"/>
      <c r="AB569" s="62"/>
      <c r="AC569" s="62"/>
      <c r="AD569" s="62"/>
    </row>
    <row r="570" spans="19:30" ht="11.25" customHeight="1">
      <c r="S570" s="62"/>
      <c r="T570" s="62"/>
      <c r="U570" s="62"/>
      <c r="V570" s="62"/>
      <c r="W570" s="62"/>
      <c r="X570" s="62"/>
      <c r="Y570" s="62"/>
      <c r="Z570" s="62"/>
      <c r="AA570" s="62"/>
      <c r="AB570" s="62"/>
      <c r="AC570" s="62"/>
      <c r="AD570" s="62"/>
    </row>
    <row r="571" spans="19:30" ht="11.25" customHeight="1">
      <c r="S571" s="62"/>
      <c r="T571" s="62"/>
      <c r="U571" s="62"/>
      <c r="V571" s="62"/>
      <c r="W571" s="62"/>
      <c r="X571" s="62"/>
      <c r="Y571" s="62"/>
      <c r="Z571" s="62"/>
      <c r="AA571" s="62"/>
      <c r="AB571" s="62"/>
      <c r="AC571" s="62"/>
      <c r="AD571" s="62"/>
    </row>
    <row r="572" spans="19:30" ht="11.25" customHeight="1">
      <c r="S572" s="62"/>
      <c r="T572" s="62"/>
      <c r="U572" s="62"/>
      <c r="V572" s="62"/>
      <c r="W572" s="62"/>
      <c r="X572" s="62"/>
      <c r="Y572" s="62"/>
      <c r="Z572" s="62"/>
      <c r="AA572" s="62"/>
      <c r="AB572" s="62"/>
      <c r="AC572" s="62"/>
      <c r="AD572" s="62"/>
    </row>
    <row r="573" spans="19:30" ht="11.25" customHeight="1">
      <c r="S573" s="62"/>
      <c r="T573" s="62"/>
      <c r="U573" s="62"/>
      <c r="V573" s="62"/>
      <c r="W573" s="62"/>
      <c r="X573" s="62"/>
      <c r="Y573" s="62"/>
      <c r="Z573" s="62"/>
      <c r="AA573" s="62"/>
      <c r="AB573" s="62"/>
      <c r="AC573" s="62"/>
      <c r="AD573" s="62"/>
    </row>
    <row r="574" spans="19:30" ht="11.25" customHeight="1">
      <c r="S574" s="62"/>
      <c r="T574" s="62"/>
      <c r="U574" s="62"/>
      <c r="V574" s="62"/>
      <c r="W574" s="62"/>
      <c r="X574" s="62"/>
      <c r="Y574" s="62"/>
      <c r="Z574" s="62"/>
      <c r="AA574" s="62"/>
      <c r="AB574" s="62"/>
      <c r="AC574" s="62"/>
      <c r="AD574" s="62"/>
    </row>
    <row r="575" spans="19:30" ht="11.25" customHeight="1">
      <c r="S575" s="62"/>
      <c r="T575" s="62"/>
      <c r="U575" s="62"/>
      <c r="V575" s="62"/>
      <c r="W575" s="62"/>
      <c r="X575" s="62"/>
      <c r="Y575" s="62"/>
      <c r="Z575" s="62"/>
      <c r="AA575" s="62"/>
      <c r="AB575" s="62"/>
      <c r="AC575" s="62"/>
      <c r="AD575" s="62"/>
    </row>
    <row r="576" spans="19:30" ht="11.25" customHeight="1">
      <c r="S576" s="62"/>
      <c r="T576" s="62"/>
      <c r="U576" s="62"/>
      <c r="V576" s="62"/>
      <c r="W576" s="62"/>
      <c r="X576" s="62"/>
      <c r="Y576" s="62"/>
      <c r="Z576" s="62"/>
      <c r="AA576" s="62"/>
      <c r="AB576" s="62"/>
      <c r="AC576" s="62"/>
      <c r="AD576" s="62"/>
    </row>
    <row r="577" spans="19:30" ht="11.25" customHeight="1">
      <c r="S577" s="62"/>
      <c r="T577" s="62"/>
      <c r="U577" s="62"/>
      <c r="V577" s="62"/>
      <c r="W577" s="62"/>
      <c r="X577" s="62"/>
      <c r="Y577" s="62"/>
      <c r="Z577" s="62"/>
      <c r="AA577" s="62"/>
      <c r="AB577" s="62"/>
      <c r="AC577" s="62"/>
      <c r="AD577" s="62"/>
    </row>
    <row r="578" spans="19:30" ht="11.25" customHeight="1">
      <c r="S578" s="62"/>
      <c r="T578" s="62"/>
      <c r="U578" s="62"/>
      <c r="V578" s="62"/>
      <c r="W578" s="62"/>
      <c r="X578" s="62"/>
      <c r="Y578" s="62"/>
      <c r="Z578" s="62"/>
      <c r="AA578" s="62"/>
      <c r="AB578" s="62"/>
      <c r="AC578" s="62"/>
      <c r="AD578" s="62"/>
    </row>
    <row r="579" spans="19:30" ht="11.25" customHeight="1">
      <c r="S579" s="62"/>
      <c r="T579" s="62"/>
      <c r="U579" s="62"/>
      <c r="V579" s="62"/>
      <c r="W579" s="62"/>
      <c r="X579" s="62"/>
      <c r="Y579" s="62"/>
      <c r="Z579" s="62"/>
      <c r="AA579" s="62"/>
      <c r="AB579" s="62"/>
      <c r="AC579" s="62"/>
      <c r="AD579" s="62"/>
    </row>
    <row r="580" spans="19:30" ht="11.25" customHeight="1">
      <c r="S580" s="62"/>
      <c r="T580" s="62"/>
      <c r="U580" s="62"/>
      <c r="V580" s="62"/>
      <c r="W580" s="62"/>
      <c r="X580" s="62"/>
      <c r="Y580" s="62"/>
      <c r="Z580" s="62"/>
      <c r="AA580" s="62"/>
      <c r="AB580" s="62"/>
      <c r="AC580" s="62"/>
      <c r="AD580" s="62"/>
    </row>
    <row r="581" spans="19:30" ht="11.25" customHeight="1">
      <c r="S581" s="62"/>
      <c r="T581" s="62"/>
      <c r="U581" s="62"/>
      <c r="V581" s="62"/>
      <c r="W581" s="62"/>
      <c r="X581" s="62"/>
      <c r="Y581" s="62"/>
      <c r="Z581" s="62"/>
      <c r="AA581" s="62"/>
      <c r="AB581" s="62"/>
      <c r="AC581" s="62"/>
      <c r="AD581" s="62"/>
    </row>
    <row r="582" spans="19:30" ht="11.25" customHeight="1">
      <c r="S582" s="62"/>
      <c r="T582" s="62"/>
      <c r="U582" s="62"/>
      <c r="V582" s="62"/>
      <c r="W582" s="62"/>
      <c r="X582" s="62"/>
      <c r="Y582" s="62"/>
      <c r="Z582" s="62"/>
      <c r="AA582" s="62"/>
      <c r="AB582" s="62"/>
      <c r="AC582" s="62"/>
      <c r="AD582" s="62"/>
    </row>
    <row r="583" spans="19:30" ht="11.25" customHeight="1">
      <c r="S583" s="62"/>
      <c r="T583" s="62"/>
      <c r="U583" s="62"/>
      <c r="V583" s="62"/>
      <c r="W583" s="62"/>
      <c r="X583" s="62"/>
      <c r="Y583" s="62"/>
      <c r="Z583" s="62"/>
      <c r="AA583" s="62"/>
      <c r="AB583" s="62"/>
      <c r="AC583" s="62"/>
      <c r="AD583" s="62"/>
    </row>
    <row r="584" spans="19:30" ht="11.25" customHeight="1">
      <c r="S584" s="62"/>
      <c r="T584" s="62"/>
      <c r="U584" s="62"/>
      <c r="V584" s="62"/>
      <c r="W584" s="62"/>
      <c r="X584" s="62"/>
      <c r="Y584" s="62"/>
      <c r="Z584" s="62"/>
      <c r="AA584" s="62"/>
      <c r="AB584" s="62"/>
      <c r="AC584" s="62"/>
      <c r="AD584" s="62"/>
    </row>
    <row r="585" spans="19:30" ht="11.25" customHeight="1">
      <c r="S585" s="62"/>
      <c r="T585" s="62"/>
      <c r="U585" s="62"/>
      <c r="V585" s="62"/>
      <c r="W585" s="62"/>
      <c r="X585" s="62"/>
      <c r="Y585" s="62"/>
      <c r="Z585" s="62"/>
      <c r="AA585" s="62"/>
      <c r="AB585" s="62"/>
      <c r="AC585" s="62"/>
      <c r="AD585" s="62"/>
    </row>
    <row r="586" spans="19:30" ht="11.25" customHeight="1">
      <c r="S586" s="62"/>
      <c r="T586" s="62"/>
      <c r="U586" s="62"/>
      <c r="V586" s="62"/>
      <c r="W586" s="62"/>
      <c r="X586" s="62"/>
      <c r="Y586" s="62"/>
      <c r="Z586" s="62"/>
      <c r="AA586" s="62"/>
      <c r="AB586" s="62"/>
      <c r="AC586" s="62"/>
      <c r="AD586" s="62"/>
    </row>
    <row r="587" spans="19:30" ht="11.25" customHeight="1">
      <c r="S587" s="62"/>
      <c r="T587" s="62"/>
      <c r="U587" s="62"/>
      <c r="V587" s="62"/>
      <c r="W587" s="62"/>
      <c r="X587" s="62"/>
      <c r="Y587" s="62"/>
      <c r="Z587" s="62"/>
      <c r="AA587" s="62"/>
      <c r="AB587" s="62"/>
      <c r="AC587" s="62"/>
      <c r="AD587" s="62"/>
    </row>
    <row r="588" spans="19:30" ht="11.25" customHeight="1">
      <c r="S588" s="62"/>
      <c r="T588" s="62"/>
      <c r="U588" s="62"/>
      <c r="V588" s="62"/>
      <c r="W588" s="62"/>
      <c r="X588" s="62"/>
      <c r="Y588" s="62"/>
      <c r="Z588" s="62"/>
      <c r="AA588" s="62"/>
      <c r="AB588" s="62"/>
      <c r="AC588" s="62"/>
      <c r="AD588" s="62"/>
    </row>
    <row r="589" spans="19:30" ht="11.25" customHeight="1">
      <c r="S589" s="62"/>
      <c r="T589" s="62"/>
      <c r="U589" s="62"/>
      <c r="V589" s="62"/>
      <c r="W589" s="62"/>
      <c r="X589" s="62"/>
      <c r="Y589" s="62"/>
      <c r="Z589" s="62"/>
      <c r="AA589" s="62"/>
      <c r="AB589" s="62"/>
      <c r="AC589" s="62"/>
      <c r="AD589" s="62"/>
    </row>
    <row r="590" spans="19:30" ht="11.25" customHeight="1">
      <c r="S590" s="62"/>
      <c r="T590" s="62"/>
      <c r="U590" s="62"/>
      <c r="V590" s="62"/>
      <c r="W590" s="62"/>
      <c r="X590" s="62"/>
      <c r="Y590" s="62"/>
      <c r="Z590" s="62"/>
      <c r="AA590" s="62"/>
      <c r="AB590" s="62"/>
      <c r="AC590" s="62"/>
      <c r="AD590" s="62"/>
    </row>
    <row r="591" spans="19:30" ht="11.25" customHeight="1">
      <c r="S591" s="62"/>
      <c r="T591" s="62"/>
      <c r="U591" s="62"/>
      <c r="V591" s="62"/>
      <c r="W591" s="62"/>
      <c r="X591" s="62"/>
      <c r="Y591" s="62"/>
      <c r="Z591" s="62"/>
      <c r="AA591" s="62"/>
      <c r="AB591" s="62"/>
      <c r="AC591" s="62"/>
      <c r="AD591" s="62"/>
    </row>
    <row r="592" spans="19:30" ht="11.25" customHeight="1">
      <c r="S592" s="62"/>
      <c r="T592" s="62"/>
      <c r="U592" s="62"/>
      <c r="V592" s="62"/>
      <c r="W592" s="62"/>
      <c r="X592" s="62"/>
      <c r="Y592" s="62"/>
      <c r="Z592" s="62"/>
      <c r="AA592" s="62"/>
      <c r="AB592" s="62"/>
      <c r="AC592" s="62"/>
      <c r="AD592" s="62"/>
    </row>
    <row r="593" spans="19:30" ht="11.25" customHeight="1">
      <c r="S593" s="62"/>
      <c r="T593" s="62"/>
      <c r="U593" s="62"/>
      <c r="V593" s="62"/>
      <c r="W593" s="62"/>
      <c r="X593" s="62"/>
      <c r="Y593" s="62"/>
      <c r="Z593" s="62"/>
      <c r="AA593" s="62"/>
      <c r="AB593" s="62"/>
      <c r="AC593" s="62"/>
      <c r="AD593" s="62"/>
    </row>
    <row r="594" spans="19:30" ht="11.25" customHeight="1">
      <c r="S594" s="62"/>
      <c r="T594" s="62"/>
      <c r="U594" s="62"/>
      <c r="V594" s="62"/>
      <c r="W594" s="62"/>
      <c r="X594" s="62"/>
      <c r="Y594" s="62"/>
      <c r="Z594" s="62"/>
      <c r="AA594" s="62"/>
      <c r="AB594" s="62"/>
      <c r="AC594" s="62"/>
      <c r="AD594" s="62"/>
    </row>
    <row r="595" spans="19:30" ht="11.25" customHeight="1">
      <c r="S595" s="62"/>
      <c r="T595" s="62"/>
      <c r="U595" s="62"/>
      <c r="V595" s="62"/>
      <c r="W595" s="62"/>
      <c r="X595" s="62"/>
      <c r="Y595" s="62"/>
      <c r="Z595" s="62"/>
      <c r="AA595" s="62"/>
      <c r="AB595" s="62"/>
      <c r="AC595" s="62"/>
      <c r="AD595" s="62"/>
    </row>
    <row r="596" spans="19:30" ht="11.25" customHeight="1">
      <c r="S596" s="62"/>
      <c r="T596" s="62"/>
      <c r="U596" s="62"/>
      <c r="V596" s="62"/>
      <c r="W596" s="62"/>
      <c r="X596" s="62"/>
      <c r="Y596" s="62"/>
      <c r="Z596" s="62"/>
      <c r="AA596" s="62"/>
      <c r="AB596" s="62"/>
      <c r="AC596" s="62"/>
      <c r="AD596" s="62"/>
    </row>
    <row r="597" spans="19:30" ht="11.25" customHeight="1">
      <c r="S597" s="62"/>
      <c r="T597" s="62"/>
      <c r="U597" s="62"/>
      <c r="V597" s="62"/>
      <c r="W597" s="62"/>
      <c r="X597" s="62"/>
      <c r="Y597" s="62"/>
      <c r="Z597" s="62"/>
      <c r="AA597" s="62"/>
      <c r="AB597" s="62"/>
      <c r="AC597" s="62"/>
      <c r="AD597" s="62"/>
    </row>
    <row r="598" spans="19:30" ht="11.25" customHeight="1">
      <c r="S598" s="62"/>
      <c r="T598" s="62"/>
      <c r="U598" s="62"/>
      <c r="V598" s="62"/>
      <c r="W598" s="62"/>
      <c r="X598" s="62"/>
      <c r="Y598" s="62"/>
      <c r="Z598" s="62"/>
      <c r="AA598" s="62"/>
      <c r="AB598" s="62"/>
      <c r="AC598" s="62"/>
      <c r="AD598" s="62"/>
    </row>
    <row r="599" spans="19:30" ht="11.25" customHeight="1">
      <c r="S599" s="62"/>
      <c r="T599" s="62"/>
      <c r="U599" s="62"/>
      <c r="V599" s="62"/>
      <c r="W599" s="62"/>
      <c r="X599" s="62"/>
      <c r="Y599" s="62"/>
      <c r="Z599" s="62"/>
      <c r="AA599" s="62"/>
      <c r="AB599" s="62"/>
      <c r="AC599" s="62"/>
      <c r="AD599" s="62"/>
    </row>
    <row r="600" spans="19:30" ht="11.25" customHeight="1">
      <c r="S600" s="62"/>
      <c r="T600" s="62"/>
      <c r="U600" s="62"/>
      <c r="V600" s="62"/>
      <c r="W600" s="62"/>
      <c r="X600" s="62"/>
      <c r="Y600" s="62"/>
      <c r="Z600" s="62"/>
      <c r="AA600" s="62"/>
      <c r="AB600" s="62"/>
      <c r="AC600" s="62"/>
      <c r="AD600" s="62"/>
    </row>
    <row r="601" spans="19:30" ht="11.25" customHeight="1">
      <c r="S601" s="62"/>
      <c r="T601" s="62"/>
      <c r="U601" s="62"/>
      <c r="V601" s="62"/>
      <c r="W601" s="62"/>
      <c r="X601" s="62"/>
      <c r="Y601" s="62"/>
      <c r="Z601" s="62"/>
      <c r="AA601" s="62"/>
      <c r="AB601" s="62"/>
      <c r="AC601" s="62"/>
      <c r="AD601" s="62"/>
    </row>
    <row r="602" spans="19:30" ht="11.25" customHeight="1">
      <c r="S602" s="62"/>
      <c r="T602" s="62"/>
      <c r="U602" s="62"/>
      <c r="V602" s="62"/>
      <c r="W602" s="62"/>
      <c r="X602" s="62"/>
      <c r="Y602" s="62"/>
      <c r="Z602" s="62"/>
      <c r="AA602" s="62"/>
      <c r="AB602" s="62"/>
      <c r="AC602" s="62"/>
      <c r="AD602" s="62"/>
    </row>
    <row r="603" spans="19:30" ht="11.25" customHeight="1">
      <c r="S603" s="62"/>
      <c r="T603" s="62"/>
      <c r="U603" s="62"/>
      <c r="V603" s="62"/>
      <c r="W603" s="62"/>
      <c r="X603" s="62"/>
      <c r="Y603" s="62"/>
      <c r="Z603" s="62"/>
      <c r="AA603" s="62"/>
      <c r="AB603" s="62"/>
      <c r="AC603" s="62"/>
      <c r="AD603" s="62"/>
    </row>
    <row r="604" spans="19:30" ht="11.25" customHeight="1">
      <c r="S604" s="62"/>
      <c r="T604" s="62"/>
      <c r="U604" s="62"/>
      <c r="V604" s="62"/>
      <c r="W604" s="62"/>
      <c r="X604" s="62"/>
      <c r="Y604" s="62"/>
      <c r="Z604" s="62"/>
      <c r="AA604" s="62"/>
      <c r="AB604" s="62"/>
      <c r="AC604" s="62"/>
      <c r="AD604" s="62"/>
    </row>
    <row r="605" spans="19:30" ht="11.25" customHeight="1">
      <c r="S605" s="62"/>
      <c r="T605" s="62"/>
      <c r="U605" s="62"/>
      <c r="V605" s="62"/>
      <c r="W605" s="62"/>
      <c r="X605" s="62"/>
      <c r="Y605" s="62"/>
      <c r="Z605" s="62"/>
      <c r="AA605" s="62"/>
      <c r="AB605" s="62"/>
      <c r="AC605" s="62"/>
      <c r="AD605" s="62"/>
    </row>
    <row r="606" spans="19:30" ht="11.25" customHeight="1">
      <c r="S606" s="62"/>
      <c r="T606" s="62"/>
      <c r="U606" s="62"/>
      <c r="V606" s="62"/>
      <c r="W606" s="62"/>
      <c r="X606" s="62"/>
      <c r="Y606" s="62"/>
      <c r="Z606" s="62"/>
      <c r="AA606" s="62"/>
      <c r="AB606" s="62"/>
      <c r="AC606" s="62"/>
      <c r="AD606" s="62"/>
    </row>
    <row r="607" spans="19:30" ht="11.25" customHeight="1">
      <c r="S607" s="62"/>
      <c r="T607" s="62"/>
      <c r="U607" s="62"/>
      <c r="V607" s="62"/>
      <c r="W607" s="62"/>
      <c r="X607" s="62"/>
      <c r="Y607" s="62"/>
      <c r="Z607" s="62"/>
      <c r="AA607" s="62"/>
      <c r="AB607" s="62"/>
      <c r="AC607" s="62"/>
      <c r="AD607" s="62"/>
    </row>
    <row r="608" spans="19:30" ht="11.25" customHeight="1">
      <c r="S608" s="62"/>
      <c r="T608" s="62"/>
      <c r="U608" s="62"/>
      <c r="V608" s="62"/>
      <c r="W608" s="62"/>
      <c r="X608" s="62"/>
      <c r="Y608" s="62"/>
      <c r="Z608" s="62"/>
      <c r="AA608" s="62"/>
      <c r="AB608" s="62"/>
      <c r="AC608" s="62"/>
      <c r="AD608" s="62"/>
    </row>
    <row r="609" spans="19:30" ht="11.25" customHeight="1">
      <c r="S609" s="62"/>
      <c r="T609" s="62"/>
      <c r="U609" s="62"/>
      <c r="V609" s="62"/>
      <c r="W609" s="62"/>
      <c r="X609" s="62"/>
      <c r="Y609" s="62"/>
      <c r="Z609" s="62"/>
      <c r="AA609" s="62"/>
      <c r="AB609" s="62"/>
      <c r="AC609" s="62"/>
      <c r="AD609" s="62"/>
    </row>
    <row r="610" spans="19:30" ht="11.25" customHeight="1">
      <c r="S610" s="62"/>
      <c r="T610" s="62"/>
      <c r="U610" s="62"/>
      <c r="V610" s="62"/>
      <c r="W610" s="62"/>
      <c r="X610" s="62"/>
      <c r="Y610" s="62"/>
      <c r="Z610" s="62"/>
      <c r="AA610" s="62"/>
      <c r="AB610" s="62"/>
      <c r="AC610" s="62"/>
      <c r="AD610" s="62"/>
    </row>
    <row r="611" spans="19:30" ht="11.25" customHeight="1">
      <c r="S611" s="62"/>
      <c r="T611" s="62"/>
      <c r="U611" s="62"/>
      <c r="V611" s="62"/>
      <c r="W611" s="62"/>
      <c r="X611" s="62"/>
      <c r="Y611" s="62"/>
      <c r="Z611" s="62"/>
      <c r="AA611" s="62"/>
      <c r="AB611" s="62"/>
      <c r="AC611" s="62"/>
      <c r="AD611" s="62"/>
    </row>
    <row r="612" spans="19:30" ht="11.25" customHeight="1">
      <c r="S612" s="62"/>
      <c r="T612" s="62"/>
      <c r="U612" s="62"/>
      <c r="V612" s="62"/>
      <c r="W612" s="62"/>
      <c r="X612" s="62"/>
      <c r="Y612" s="62"/>
      <c r="Z612" s="62"/>
      <c r="AA612" s="62"/>
      <c r="AB612" s="62"/>
      <c r="AC612" s="62"/>
      <c r="AD612" s="62"/>
    </row>
    <row r="613" spans="19:30" ht="11.25" customHeight="1">
      <c r="S613" s="62"/>
      <c r="T613" s="62"/>
      <c r="U613" s="62"/>
      <c r="V613" s="62"/>
      <c r="W613" s="62"/>
      <c r="X613" s="62"/>
      <c r="Y613" s="62"/>
      <c r="Z613" s="62"/>
      <c r="AA613" s="62"/>
      <c r="AB613" s="62"/>
      <c r="AC613" s="62"/>
      <c r="AD613" s="62"/>
    </row>
    <row r="614" spans="19:30" ht="11.25" customHeight="1">
      <c r="S614" s="62"/>
      <c r="T614" s="62"/>
      <c r="U614" s="62"/>
      <c r="V614" s="62"/>
      <c r="W614" s="62"/>
      <c r="X614" s="62"/>
      <c r="Y614" s="62"/>
      <c r="Z614" s="62"/>
      <c r="AA614" s="62"/>
      <c r="AB614" s="62"/>
      <c r="AC614" s="62"/>
      <c r="AD614" s="62"/>
    </row>
    <row r="615" spans="19:30" ht="11.25" customHeight="1">
      <c r="S615" s="62"/>
      <c r="T615" s="62"/>
      <c r="U615" s="62"/>
      <c r="V615" s="62"/>
      <c r="W615" s="62"/>
      <c r="X615" s="62"/>
      <c r="Y615" s="62"/>
      <c r="Z615" s="62"/>
      <c r="AA615" s="62"/>
      <c r="AB615" s="62"/>
      <c r="AC615" s="62"/>
      <c r="AD615" s="62"/>
    </row>
    <row r="616" spans="19:30" ht="11.25" customHeight="1">
      <c r="S616" s="62"/>
      <c r="T616" s="62"/>
      <c r="U616" s="62"/>
      <c r="V616" s="62"/>
      <c r="W616" s="62"/>
      <c r="X616" s="62"/>
      <c r="Y616" s="62"/>
      <c r="Z616" s="62"/>
      <c r="AA616" s="62"/>
      <c r="AB616" s="62"/>
      <c r="AC616" s="62"/>
      <c r="AD616" s="62"/>
    </row>
    <row r="617" spans="19:30" ht="11.25" customHeight="1">
      <c r="S617" s="62"/>
      <c r="T617" s="62"/>
      <c r="U617" s="62"/>
      <c r="V617" s="62"/>
      <c r="W617" s="62"/>
      <c r="X617" s="62"/>
      <c r="Y617" s="62"/>
      <c r="Z617" s="62"/>
      <c r="AA617" s="62"/>
      <c r="AB617" s="62"/>
      <c r="AC617" s="62"/>
      <c r="AD617" s="62"/>
    </row>
    <row r="618" spans="19:30" ht="11.25" customHeight="1">
      <c r="S618" s="62"/>
      <c r="T618" s="62"/>
      <c r="U618" s="62"/>
      <c r="V618" s="62"/>
      <c r="W618" s="62"/>
      <c r="X618" s="62"/>
      <c r="Y618" s="62"/>
      <c r="Z618" s="62"/>
      <c r="AA618" s="62"/>
      <c r="AB618" s="62"/>
      <c r="AC618" s="62"/>
      <c r="AD618" s="62"/>
    </row>
    <row r="619" spans="19:30" ht="11.25" customHeight="1">
      <c r="S619" s="62"/>
      <c r="T619" s="62"/>
      <c r="U619" s="62"/>
      <c r="V619" s="62"/>
      <c r="W619" s="62"/>
      <c r="X619" s="62"/>
      <c r="Y619" s="62"/>
      <c r="Z619" s="62"/>
      <c r="AA619" s="62"/>
      <c r="AB619" s="62"/>
      <c r="AC619" s="62"/>
      <c r="AD619" s="62"/>
    </row>
    <row r="620" spans="19:30" ht="11.25" customHeight="1">
      <c r="S620" s="62"/>
      <c r="T620" s="62"/>
      <c r="U620" s="62"/>
      <c r="V620" s="62"/>
      <c r="W620" s="62"/>
      <c r="X620" s="62"/>
      <c r="Y620" s="62"/>
      <c r="Z620" s="62"/>
      <c r="AA620" s="62"/>
      <c r="AB620" s="62"/>
      <c r="AC620" s="62"/>
      <c r="AD620" s="62"/>
    </row>
    <row r="621" spans="19:30" ht="11.25" customHeight="1">
      <c r="S621" s="62"/>
      <c r="T621" s="62"/>
      <c r="U621" s="62"/>
      <c r="V621" s="62"/>
      <c r="W621" s="62"/>
      <c r="X621" s="62"/>
      <c r="Y621" s="62"/>
      <c r="Z621" s="62"/>
      <c r="AA621" s="62"/>
      <c r="AB621" s="62"/>
      <c r="AC621" s="62"/>
      <c r="AD621" s="62"/>
    </row>
    <row r="622" spans="19:30" ht="11.25" customHeight="1">
      <c r="S622" s="62"/>
      <c r="T622" s="62"/>
      <c r="U622" s="62"/>
      <c r="V622" s="62"/>
      <c r="W622" s="62"/>
      <c r="X622" s="62"/>
      <c r="Y622" s="62"/>
      <c r="Z622" s="62"/>
      <c r="AA622" s="62"/>
      <c r="AB622" s="62"/>
      <c r="AC622" s="62"/>
      <c r="AD622" s="62"/>
    </row>
    <row r="623" spans="19:30" ht="11.25" customHeight="1">
      <c r="S623" s="62"/>
      <c r="T623" s="62"/>
      <c r="U623" s="62"/>
      <c r="V623" s="62"/>
      <c r="W623" s="62"/>
      <c r="X623" s="62"/>
      <c r="Y623" s="62"/>
      <c r="Z623" s="62"/>
      <c r="AA623" s="62"/>
      <c r="AB623" s="62"/>
      <c r="AC623" s="62"/>
      <c r="AD623" s="62"/>
    </row>
    <row r="624" spans="19:30" ht="11.25" customHeight="1">
      <c r="S624" s="62"/>
      <c r="T624" s="62"/>
      <c r="U624" s="62"/>
      <c r="V624" s="62"/>
      <c r="W624" s="62"/>
      <c r="X624" s="62"/>
      <c r="Y624" s="62"/>
      <c r="Z624" s="62"/>
      <c r="AA624" s="62"/>
      <c r="AB624" s="62"/>
      <c r="AC624" s="62"/>
      <c r="AD624" s="62"/>
    </row>
    <row r="625" spans="19:30" ht="11.25" customHeight="1">
      <c r="S625" s="62"/>
      <c r="T625" s="62"/>
      <c r="U625" s="62"/>
      <c r="V625" s="62"/>
      <c r="W625" s="62"/>
      <c r="X625" s="62"/>
      <c r="Y625" s="62"/>
      <c r="Z625" s="62"/>
      <c r="AA625" s="62"/>
      <c r="AB625" s="62"/>
      <c r="AC625" s="62"/>
      <c r="AD625" s="62"/>
    </row>
    <row r="626" spans="19:30" ht="11.25" customHeight="1">
      <c r="S626" s="62"/>
      <c r="T626" s="62"/>
      <c r="U626" s="62"/>
      <c r="V626" s="62"/>
      <c r="W626" s="62"/>
      <c r="X626" s="62"/>
      <c r="Y626" s="62"/>
      <c r="Z626" s="62"/>
      <c r="AA626" s="62"/>
      <c r="AB626" s="62"/>
      <c r="AC626" s="62"/>
      <c r="AD626" s="62"/>
    </row>
    <row r="627" spans="19:30" ht="11.25" customHeight="1">
      <c r="S627" s="62"/>
      <c r="T627" s="62"/>
      <c r="U627" s="62"/>
      <c r="V627" s="62"/>
      <c r="W627" s="62"/>
      <c r="X627" s="62"/>
      <c r="Y627" s="62"/>
      <c r="Z627" s="62"/>
      <c r="AA627" s="62"/>
      <c r="AB627" s="62"/>
      <c r="AC627" s="62"/>
      <c r="AD627" s="62"/>
    </row>
    <row r="628" spans="19:30" ht="11.25" customHeight="1">
      <c r="S628" s="62"/>
      <c r="T628" s="62"/>
      <c r="U628" s="62"/>
      <c r="V628" s="62"/>
      <c r="W628" s="62"/>
      <c r="X628" s="62"/>
      <c r="Y628" s="62"/>
      <c r="Z628" s="62"/>
      <c r="AA628" s="62"/>
      <c r="AB628" s="62"/>
      <c r="AC628" s="62"/>
      <c r="AD628" s="62"/>
    </row>
    <row r="629" spans="19:30" ht="11.25" customHeight="1">
      <c r="S629" s="62"/>
      <c r="T629" s="62"/>
      <c r="U629" s="62"/>
      <c r="V629" s="62"/>
      <c r="W629" s="62"/>
      <c r="X629" s="62"/>
      <c r="Y629" s="62"/>
      <c r="Z629" s="62"/>
      <c r="AA629" s="62"/>
      <c r="AB629" s="62"/>
      <c r="AC629" s="62"/>
      <c r="AD629" s="62"/>
    </row>
    <row r="630" spans="19:30" ht="11.25" customHeight="1">
      <c r="S630" s="62"/>
      <c r="T630" s="62"/>
      <c r="U630" s="62"/>
      <c r="V630" s="62"/>
      <c r="W630" s="62"/>
      <c r="X630" s="62"/>
      <c r="Y630" s="62"/>
      <c r="Z630" s="62"/>
      <c r="AA630" s="62"/>
      <c r="AB630" s="62"/>
      <c r="AC630" s="62"/>
      <c r="AD630" s="62"/>
    </row>
    <row r="631" spans="19:30" ht="11.25" customHeight="1">
      <c r="S631" s="62"/>
      <c r="T631" s="62"/>
      <c r="U631" s="62"/>
      <c r="V631" s="62"/>
      <c r="W631" s="62"/>
      <c r="X631" s="62"/>
      <c r="Y631" s="62"/>
      <c r="Z631" s="62"/>
      <c r="AA631" s="62"/>
      <c r="AB631" s="62"/>
      <c r="AC631" s="62"/>
      <c r="AD631" s="62"/>
    </row>
    <row r="632" spans="19:30" ht="11.25" customHeight="1">
      <c r="S632" s="62"/>
      <c r="T632" s="62"/>
      <c r="U632" s="62"/>
      <c r="V632" s="62"/>
      <c r="W632" s="62"/>
      <c r="X632" s="62"/>
      <c r="Y632" s="62"/>
      <c r="Z632" s="62"/>
      <c r="AA632" s="62"/>
      <c r="AB632" s="62"/>
      <c r="AC632" s="62"/>
      <c r="AD632" s="62"/>
    </row>
    <row r="633" spans="19:30" ht="11.25" customHeight="1">
      <c r="S633" s="62"/>
      <c r="T633" s="62"/>
      <c r="U633" s="62"/>
      <c r="V633" s="62"/>
      <c r="W633" s="62"/>
      <c r="X633" s="62"/>
      <c r="Y633" s="62"/>
      <c r="Z633" s="62"/>
      <c r="AA633" s="62"/>
      <c r="AB633" s="62"/>
      <c r="AC633" s="62"/>
      <c r="AD633" s="62"/>
    </row>
    <row r="634" spans="19:30" ht="11.25" customHeight="1">
      <c r="S634" s="62"/>
      <c r="T634" s="62"/>
      <c r="U634" s="62"/>
      <c r="V634" s="62"/>
      <c r="W634" s="62"/>
      <c r="X634" s="62"/>
      <c r="Y634" s="62"/>
      <c r="Z634" s="62"/>
      <c r="AA634" s="62"/>
      <c r="AB634" s="62"/>
      <c r="AC634" s="62"/>
      <c r="AD634" s="62"/>
    </row>
    <row r="635" spans="19:30" ht="11.25" customHeight="1">
      <c r="S635" s="62"/>
      <c r="T635" s="62"/>
      <c r="U635" s="62"/>
      <c r="V635" s="62"/>
      <c r="W635" s="62"/>
      <c r="X635" s="62"/>
      <c r="Y635" s="62"/>
      <c r="Z635" s="62"/>
      <c r="AA635" s="62"/>
      <c r="AB635" s="62"/>
      <c r="AC635" s="62"/>
      <c r="AD635" s="62"/>
    </row>
    <row r="636" spans="19:30" ht="11.25" customHeight="1">
      <c r="S636" s="62"/>
      <c r="T636" s="62"/>
      <c r="U636" s="62"/>
      <c r="V636" s="62"/>
      <c r="W636" s="62"/>
      <c r="X636" s="62"/>
      <c r="Y636" s="62"/>
      <c r="Z636" s="62"/>
      <c r="AA636" s="62"/>
      <c r="AB636" s="62"/>
      <c r="AC636" s="62"/>
      <c r="AD636" s="62"/>
    </row>
    <row r="637" spans="19:30" ht="11.25" customHeight="1">
      <c r="S637" s="62"/>
      <c r="T637" s="62"/>
      <c r="U637" s="62"/>
      <c r="V637" s="62"/>
      <c r="W637" s="62"/>
      <c r="X637" s="62"/>
      <c r="Y637" s="62"/>
      <c r="Z637" s="62"/>
      <c r="AA637" s="62"/>
      <c r="AB637" s="62"/>
      <c r="AC637" s="62"/>
      <c r="AD637" s="62"/>
    </row>
    <row r="638" spans="19:30" ht="11.25" customHeight="1">
      <c r="S638" s="62"/>
      <c r="T638" s="62"/>
      <c r="U638" s="62"/>
      <c r="V638" s="62"/>
      <c r="W638" s="62"/>
      <c r="X638" s="62"/>
      <c r="Y638" s="62"/>
      <c r="Z638" s="62"/>
      <c r="AA638" s="62"/>
      <c r="AB638" s="62"/>
      <c r="AC638" s="62"/>
      <c r="AD638" s="62"/>
    </row>
    <row r="639" spans="19:30" ht="11.25" customHeight="1">
      <c r="S639" s="62"/>
      <c r="T639" s="62"/>
      <c r="U639" s="62"/>
      <c r="V639" s="62"/>
      <c r="W639" s="62"/>
      <c r="X639" s="62"/>
      <c r="Y639" s="62"/>
      <c r="Z639" s="62"/>
      <c r="AA639" s="62"/>
      <c r="AB639" s="62"/>
      <c r="AC639" s="62"/>
      <c r="AD639" s="62"/>
    </row>
    <row r="640" spans="19:30" ht="11.25" customHeight="1">
      <c r="S640" s="62"/>
      <c r="T640" s="62"/>
      <c r="U640" s="62"/>
      <c r="V640" s="62"/>
      <c r="W640" s="62"/>
      <c r="X640" s="62"/>
      <c r="Y640" s="62"/>
      <c r="Z640" s="62"/>
      <c r="AA640" s="62"/>
      <c r="AB640" s="62"/>
      <c r="AC640" s="62"/>
      <c r="AD640" s="62"/>
    </row>
    <row r="641" spans="19:30" ht="11.25" customHeight="1">
      <c r="S641" s="62"/>
      <c r="T641" s="62"/>
      <c r="U641" s="62"/>
      <c r="V641" s="62"/>
      <c r="W641" s="62"/>
      <c r="X641" s="62"/>
      <c r="Y641" s="62"/>
      <c r="Z641" s="62"/>
      <c r="AA641" s="62"/>
      <c r="AB641" s="62"/>
      <c r="AC641" s="62"/>
      <c r="AD641" s="62"/>
    </row>
    <row r="642" spans="19:30" ht="11.25" customHeight="1">
      <c r="S642" s="62"/>
      <c r="T642" s="62"/>
      <c r="U642" s="62"/>
      <c r="V642" s="62"/>
      <c r="W642" s="62"/>
      <c r="X642" s="62"/>
      <c r="Y642" s="62"/>
      <c r="Z642" s="62"/>
      <c r="AA642" s="62"/>
      <c r="AB642" s="62"/>
      <c r="AC642" s="62"/>
      <c r="AD642" s="62"/>
    </row>
    <row r="643" spans="19:30" ht="11.25" customHeight="1">
      <c r="S643" s="62"/>
      <c r="T643" s="62"/>
      <c r="U643" s="62"/>
      <c r="V643" s="62"/>
      <c r="W643" s="62"/>
      <c r="X643" s="62"/>
      <c r="Y643" s="62"/>
      <c r="Z643" s="62"/>
      <c r="AA643" s="62"/>
      <c r="AB643" s="62"/>
      <c r="AC643" s="62"/>
      <c r="AD643" s="62"/>
    </row>
    <row r="644" spans="19:30" ht="11.25" customHeight="1">
      <c r="S644" s="62"/>
      <c r="T644" s="62"/>
      <c r="U644" s="62"/>
      <c r="V644" s="62"/>
      <c r="W644" s="62"/>
      <c r="X644" s="62"/>
      <c r="Y644" s="62"/>
      <c r="Z644" s="62"/>
      <c r="AA644" s="62"/>
      <c r="AB644" s="62"/>
      <c r="AC644" s="62"/>
      <c r="AD644" s="62"/>
    </row>
    <row r="645" spans="19:30" ht="11.25" customHeight="1">
      <c r="S645" s="62"/>
      <c r="T645" s="62"/>
      <c r="U645" s="62"/>
      <c r="V645" s="62"/>
      <c r="W645" s="62"/>
      <c r="X645" s="62"/>
      <c r="Y645" s="62"/>
      <c r="Z645" s="62"/>
      <c r="AA645" s="62"/>
      <c r="AB645" s="62"/>
      <c r="AC645" s="62"/>
      <c r="AD645" s="62"/>
    </row>
    <row r="646" spans="19:30" ht="11.25" customHeight="1">
      <c r="S646" s="62"/>
      <c r="T646" s="62"/>
      <c r="U646" s="62"/>
      <c r="V646" s="62"/>
      <c r="W646" s="62"/>
      <c r="X646" s="62"/>
      <c r="Y646" s="62"/>
      <c r="Z646" s="62"/>
      <c r="AA646" s="62"/>
      <c r="AB646" s="62"/>
      <c r="AC646" s="62"/>
      <c r="AD646" s="62"/>
    </row>
    <row r="647" spans="19:30" ht="11.25" customHeight="1">
      <c r="S647" s="62"/>
      <c r="T647" s="62"/>
      <c r="U647" s="62"/>
      <c r="V647" s="62"/>
      <c r="W647" s="62"/>
      <c r="X647" s="62"/>
      <c r="Y647" s="62"/>
      <c r="Z647" s="62"/>
      <c r="AA647" s="62"/>
      <c r="AB647" s="62"/>
      <c r="AC647" s="62"/>
      <c r="AD647" s="62"/>
    </row>
    <row r="648" spans="19:30" ht="11.25" customHeight="1">
      <c r="S648" s="62"/>
      <c r="T648" s="62"/>
      <c r="U648" s="62"/>
      <c r="V648" s="62"/>
      <c r="W648" s="62"/>
      <c r="X648" s="62"/>
      <c r="Y648" s="62"/>
      <c r="Z648" s="62"/>
      <c r="AA648" s="62"/>
      <c r="AB648" s="62"/>
      <c r="AC648" s="62"/>
      <c r="AD648" s="62"/>
    </row>
    <row r="649" spans="19:30" ht="11.25" customHeight="1">
      <c r="S649" s="62"/>
      <c r="T649" s="62"/>
      <c r="U649" s="62"/>
      <c r="V649" s="62"/>
      <c r="W649" s="62"/>
      <c r="X649" s="62"/>
      <c r="Y649" s="62"/>
      <c r="Z649" s="62"/>
      <c r="AA649" s="62"/>
      <c r="AB649" s="62"/>
      <c r="AC649" s="62"/>
      <c r="AD649" s="62"/>
    </row>
    <row r="650" spans="19:30" ht="11.25" customHeight="1">
      <c r="S650" s="62"/>
      <c r="T650" s="62"/>
      <c r="U650" s="62"/>
      <c r="V650" s="62"/>
      <c r="W650" s="62"/>
      <c r="X650" s="62"/>
      <c r="Y650" s="62"/>
      <c r="Z650" s="62"/>
      <c r="AA650" s="62"/>
      <c r="AB650" s="62"/>
      <c r="AC650" s="62"/>
      <c r="AD650" s="62"/>
    </row>
    <row r="651" spans="19:30" ht="11.25" customHeight="1">
      <c r="S651" s="62"/>
      <c r="T651" s="62"/>
      <c r="U651" s="62"/>
      <c r="V651" s="62"/>
      <c r="W651" s="62"/>
      <c r="X651" s="62"/>
      <c r="Y651" s="62"/>
      <c r="Z651" s="62"/>
      <c r="AA651" s="62"/>
      <c r="AB651" s="62"/>
      <c r="AC651" s="62"/>
      <c r="AD651" s="62"/>
    </row>
    <row r="652" spans="19:30" ht="11.25" customHeight="1">
      <c r="S652" s="62"/>
      <c r="T652" s="62"/>
      <c r="U652" s="62"/>
      <c r="V652" s="62"/>
      <c r="W652" s="62"/>
      <c r="X652" s="62"/>
      <c r="Y652" s="62"/>
      <c r="Z652" s="62"/>
      <c r="AA652" s="62"/>
      <c r="AB652" s="62"/>
      <c r="AC652" s="62"/>
      <c r="AD652" s="62"/>
    </row>
    <row r="653" spans="19:30" ht="11.25" customHeight="1">
      <c r="S653" s="62"/>
      <c r="T653" s="62"/>
      <c r="U653" s="62"/>
      <c r="V653" s="62"/>
      <c r="W653" s="62"/>
      <c r="X653" s="62"/>
      <c r="Y653" s="62"/>
      <c r="Z653" s="62"/>
      <c r="AA653" s="62"/>
      <c r="AB653" s="62"/>
      <c r="AC653" s="62"/>
      <c r="AD653" s="62"/>
    </row>
    <row r="654" spans="19:30" ht="11.25" customHeight="1">
      <c r="S654" s="62"/>
      <c r="T654" s="62"/>
      <c r="U654" s="62"/>
      <c r="V654" s="62"/>
      <c r="W654" s="62"/>
      <c r="X654" s="62"/>
      <c r="Y654" s="62"/>
      <c r="Z654" s="62"/>
      <c r="AA654" s="62"/>
      <c r="AB654" s="62"/>
      <c r="AC654" s="62"/>
      <c r="AD654" s="62"/>
    </row>
    <row r="655" spans="19:30" ht="11.25" customHeight="1">
      <c r="S655" s="62"/>
      <c r="T655" s="62"/>
      <c r="U655" s="62"/>
      <c r="V655" s="62"/>
      <c r="W655" s="62"/>
      <c r="X655" s="62"/>
      <c r="Y655" s="62"/>
      <c r="Z655" s="62"/>
      <c r="AA655" s="62"/>
      <c r="AB655" s="62"/>
      <c r="AC655" s="62"/>
      <c r="AD655" s="62"/>
    </row>
    <row r="656" spans="19:30" ht="11.25" customHeight="1">
      <c r="S656" s="62"/>
      <c r="T656" s="62"/>
      <c r="U656" s="62"/>
      <c r="V656" s="62"/>
      <c r="W656" s="62"/>
      <c r="X656" s="62"/>
      <c r="Y656" s="62"/>
      <c r="Z656" s="62"/>
      <c r="AA656" s="62"/>
      <c r="AB656" s="62"/>
      <c r="AC656" s="62"/>
      <c r="AD656" s="62"/>
    </row>
    <row r="657" spans="19:30" ht="11.25" customHeight="1">
      <c r="S657" s="62"/>
      <c r="T657" s="62"/>
      <c r="U657" s="62"/>
      <c r="V657" s="62"/>
      <c r="W657" s="62"/>
      <c r="X657" s="62"/>
      <c r="Y657" s="62"/>
      <c r="Z657" s="62"/>
      <c r="AA657" s="62"/>
      <c r="AB657" s="62"/>
      <c r="AC657" s="62"/>
      <c r="AD657" s="62"/>
    </row>
    <row r="658" spans="19:30" ht="11.25" customHeight="1">
      <c r="S658" s="62"/>
      <c r="T658" s="62"/>
      <c r="U658" s="62"/>
      <c r="V658" s="62"/>
      <c r="W658" s="62"/>
      <c r="X658" s="62"/>
      <c r="Y658" s="62"/>
      <c r="Z658" s="62"/>
      <c r="AA658" s="62"/>
      <c r="AB658" s="62"/>
      <c r="AC658" s="62"/>
      <c r="AD658" s="62"/>
    </row>
    <row r="659" spans="19:30" ht="11.25" customHeight="1">
      <c r="S659" s="62"/>
      <c r="T659" s="62"/>
      <c r="U659" s="62"/>
      <c r="V659" s="62"/>
      <c r="W659" s="62"/>
      <c r="X659" s="62"/>
      <c r="Y659" s="62"/>
      <c r="Z659" s="62"/>
      <c r="AA659" s="62"/>
      <c r="AB659" s="62"/>
      <c r="AC659" s="62"/>
      <c r="AD659" s="62"/>
    </row>
    <row r="660" spans="19:30" ht="11.25" customHeight="1">
      <c r="S660" s="62"/>
      <c r="T660" s="62"/>
      <c r="U660" s="62"/>
      <c r="V660" s="62"/>
      <c r="W660" s="62"/>
      <c r="X660" s="62"/>
      <c r="Y660" s="62"/>
      <c r="Z660" s="62"/>
      <c r="AA660" s="62"/>
      <c r="AB660" s="62"/>
      <c r="AC660" s="62"/>
      <c r="AD660" s="62"/>
    </row>
    <row r="661" spans="19:30" ht="11.25" customHeight="1">
      <c r="S661" s="62"/>
      <c r="T661" s="62"/>
      <c r="U661" s="62"/>
      <c r="V661" s="62"/>
      <c r="W661" s="62"/>
      <c r="X661" s="62"/>
      <c r="Y661" s="62"/>
      <c r="Z661" s="62"/>
      <c r="AA661" s="62"/>
      <c r="AB661" s="62"/>
      <c r="AC661" s="62"/>
      <c r="AD661" s="62"/>
    </row>
    <row r="662" spans="19:30" ht="11.25" customHeight="1">
      <c r="S662" s="62"/>
      <c r="T662" s="62"/>
      <c r="U662" s="62"/>
      <c r="V662" s="62"/>
      <c r="W662" s="62"/>
      <c r="X662" s="62"/>
      <c r="Y662" s="62"/>
      <c r="Z662" s="62"/>
      <c r="AA662" s="62"/>
      <c r="AB662" s="62"/>
      <c r="AC662" s="62"/>
      <c r="AD662" s="62"/>
    </row>
    <row r="663" spans="19:30" ht="11.25" customHeight="1">
      <c r="S663" s="62"/>
      <c r="T663" s="62"/>
      <c r="U663" s="62"/>
      <c r="V663" s="62"/>
      <c r="W663" s="62"/>
      <c r="X663" s="62"/>
      <c r="Y663" s="62"/>
      <c r="Z663" s="62"/>
      <c r="AA663" s="62"/>
      <c r="AB663" s="62"/>
      <c r="AC663" s="62"/>
      <c r="AD663" s="62"/>
    </row>
    <row r="664" spans="19:30" ht="11.25" customHeight="1">
      <c r="S664" s="62"/>
      <c r="T664" s="62"/>
      <c r="U664" s="62"/>
      <c r="V664" s="62"/>
      <c r="W664" s="62"/>
      <c r="X664" s="62"/>
      <c r="Y664" s="62"/>
      <c r="Z664" s="62"/>
      <c r="AA664" s="62"/>
      <c r="AB664" s="62"/>
      <c r="AC664" s="62"/>
      <c r="AD664" s="62"/>
    </row>
    <row r="665" spans="19:30" ht="11.25" customHeight="1">
      <c r="S665" s="62"/>
      <c r="T665" s="62"/>
      <c r="U665" s="62"/>
      <c r="V665" s="62"/>
      <c r="W665" s="62"/>
      <c r="X665" s="62"/>
      <c r="Y665" s="62"/>
      <c r="Z665" s="62"/>
      <c r="AA665" s="62"/>
      <c r="AB665" s="62"/>
      <c r="AC665" s="62"/>
      <c r="AD665" s="62"/>
    </row>
    <row r="666" spans="19:30" ht="11.25" customHeight="1">
      <c r="S666" s="62"/>
      <c r="T666" s="62"/>
      <c r="U666" s="62"/>
      <c r="V666" s="62"/>
      <c r="W666" s="62"/>
      <c r="X666" s="62"/>
      <c r="Y666" s="62"/>
      <c r="Z666" s="62"/>
      <c r="AA666" s="62"/>
      <c r="AB666" s="62"/>
      <c r="AC666" s="62"/>
      <c r="AD666" s="62"/>
    </row>
    <row r="667" spans="19:30" ht="11.25" customHeight="1">
      <c r="S667" s="62"/>
      <c r="T667" s="62"/>
      <c r="U667" s="62"/>
      <c r="V667" s="62"/>
      <c r="W667" s="62"/>
      <c r="X667" s="62"/>
      <c r="Y667" s="62"/>
      <c r="Z667" s="62"/>
      <c r="AA667" s="62"/>
      <c r="AB667" s="62"/>
      <c r="AC667" s="62"/>
      <c r="AD667" s="62"/>
    </row>
    <row r="668" spans="19:30" ht="11.25" customHeight="1">
      <c r="S668" s="62"/>
      <c r="T668" s="62"/>
      <c r="U668" s="62"/>
      <c r="V668" s="62"/>
      <c r="W668" s="62"/>
      <c r="X668" s="62"/>
      <c r="Y668" s="62"/>
      <c r="Z668" s="62"/>
      <c r="AA668" s="62"/>
      <c r="AB668" s="62"/>
      <c r="AC668" s="62"/>
      <c r="AD668" s="62"/>
    </row>
    <row r="669" spans="19:30" ht="11.25" customHeight="1">
      <c r="S669" s="62"/>
      <c r="T669" s="62"/>
      <c r="U669" s="62"/>
      <c r="V669" s="62"/>
      <c r="W669" s="62"/>
      <c r="X669" s="62"/>
      <c r="Y669" s="62"/>
      <c r="Z669" s="62"/>
      <c r="AA669" s="62"/>
      <c r="AB669" s="62"/>
      <c r="AC669" s="62"/>
      <c r="AD669" s="62"/>
    </row>
    <row r="670" spans="19:30" ht="11.25" customHeight="1">
      <c r="S670" s="62"/>
      <c r="T670" s="62"/>
      <c r="U670" s="62"/>
      <c r="V670" s="62"/>
      <c r="W670" s="62"/>
      <c r="X670" s="62"/>
      <c r="Y670" s="62"/>
      <c r="Z670" s="62"/>
      <c r="AA670" s="62"/>
      <c r="AB670" s="62"/>
      <c r="AC670" s="62"/>
      <c r="AD670" s="62"/>
    </row>
    <row r="671" spans="19:30" ht="11.25" customHeight="1">
      <c r="S671" s="62"/>
      <c r="T671" s="62"/>
      <c r="U671" s="62"/>
      <c r="V671" s="62"/>
      <c r="W671" s="62"/>
      <c r="X671" s="62"/>
      <c r="Y671" s="62"/>
      <c r="Z671" s="62"/>
      <c r="AA671" s="62"/>
      <c r="AB671" s="62"/>
      <c r="AC671" s="62"/>
      <c r="AD671" s="62"/>
    </row>
    <row r="672" spans="19:30" ht="11.25" customHeight="1">
      <c r="S672" s="62"/>
      <c r="T672" s="62"/>
      <c r="U672" s="62"/>
      <c r="V672" s="62"/>
      <c r="W672" s="62"/>
      <c r="X672" s="62"/>
      <c r="Y672" s="62"/>
      <c r="Z672" s="62"/>
      <c r="AA672" s="62"/>
      <c r="AB672" s="62"/>
      <c r="AC672" s="62"/>
      <c r="AD672" s="62"/>
    </row>
    <row r="673" spans="19:30" ht="11.25" customHeight="1">
      <c r="S673" s="62"/>
      <c r="T673" s="62"/>
      <c r="U673" s="62"/>
      <c r="V673" s="62"/>
      <c r="W673" s="62"/>
      <c r="X673" s="62"/>
      <c r="Y673" s="62"/>
      <c r="Z673" s="62"/>
      <c r="AA673" s="62"/>
      <c r="AB673" s="62"/>
      <c r="AC673" s="62"/>
      <c r="AD673" s="62"/>
    </row>
    <row r="674" spans="19:30" ht="11.25" customHeight="1">
      <c r="S674" s="62"/>
      <c r="T674" s="62"/>
      <c r="U674" s="62"/>
      <c r="V674" s="62"/>
      <c r="W674" s="62"/>
      <c r="X674" s="62"/>
      <c r="Y674" s="62"/>
      <c r="Z674" s="62"/>
      <c r="AA674" s="62"/>
      <c r="AB674" s="62"/>
      <c r="AC674" s="62"/>
      <c r="AD674" s="62"/>
    </row>
    <row r="675" spans="19:30" ht="11.25" customHeight="1">
      <c r="S675" s="62"/>
      <c r="T675" s="62"/>
      <c r="U675" s="62"/>
      <c r="V675" s="62"/>
      <c r="W675" s="62"/>
      <c r="X675" s="62"/>
      <c r="Y675" s="62"/>
      <c r="Z675" s="62"/>
      <c r="AA675" s="62"/>
      <c r="AB675" s="62"/>
      <c r="AC675" s="62"/>
      <c r="AD675" s="62"/>
    </row>
    <row r="676" spans="19:30" ht="11.25" customHeight="1">
      <c r="S676" s="62"/>
      <c r="T676" s="62"/>
      <c r="U676" s="62"/>
      <c r="V676" s="62"/>
      <c r="W676" s="62"/>
      <c r="X676" s="62"/>
      <c r="Y676" s="62"/>
      <c r="Z676" s="62"/>
      <c r="AA676" s="62"/>
      <c r="AB676" s="62"/>
      <c r="AC676" s="62"/>
      <c r="AD676" s="62"/>
    </row>
    <row r="677" spans="19:30" ht="11.25" customHeight="1"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</row>
    <row r="678" spans="19:30" ht="11.25" customHeight="1">
      <c r="S678" s="62"/>
      <c r="T678" s="62"/>
      <c r="U678" s="62"/>
      <c r="V678" s="62"/>
      <c r="W678" s="62"/>
      <c r="X678" s="62"/>
      <c r="Y678" s="62"/>
      <c r="Z678" s="62"/>
      <c r="AA678" s="62"/>
      <c r="AB678" s="62"/>
      <c r="AC678" s="62"/>
      <c r="AD678" s="62"/>
    </row>
    <row r="679" spans="19:30" ht="11.25" customHeight="1">
      <c r="S679" s="62"/>
      <c r="T679" s="62"/>
      <c r="U679" s="62"/>
      <c r="V679" s="62"/>
      <c r="W679" s="62"/>
      <c r="X679" s="62"/>
      <c r="Y679" s="62"/>
      <c r="Z679" s="62"/>
      <c r="AA679" s="62"/>
      <c r="AB679" s="62"/>
      <c r="AC679" s="62"/>
      <c r="AD679" s="62"/>
    </row>
    <row r="680" spans="19:30" ht="11.25" customHeight="1">
      <c r="S680" s="62"/>
      <c r="T680" s="62"/>
      <c r="U680" s="62"/>
      <c r="V680" s="62"/>
      <c r="W680" s="62"/>
      <c r="X680" s="62"/>
      <c r="Y680" s="62"/>
      <c r="Z680" s="62"/>
      <c r="AA680" s="62"/>
      <c r="AB680" s="62"/>
      <c r="AC680" s="62"/>
      <c r="AD680" s="62"/>
    </row>
    <row r="681" spans="19:30" ht="11.25" customHeight="1">
      <c r="S681" s="62"/>
      <c r="T681" s="62"/>
      <c r="U681" s="62"/>
      <c r="V681" s="62"/>
      <c r="W681" s="62"/>
      <c r="X681" s="62"/>
      <c r="Y681" s="62"/>
      <c r="Z681" s="62"/>
      <c r="AA681" s="62"/>
      <c r="AB681" s="62"/>
      <c r="AC681" s="62"/>
      <c r="AD681" s="62"/>
    </row>
    <row r="682" spans="19:30" ht="11.25" customHeight="1">
      <c r="S682" s="62"/>
      <c r="T682" s="62"/>
      <c r="U682" s="62"/>
      <c r="V682" s="62"/>
      <c r="W682" s="62"/>
      <c r="X682" s="62"/>
      <c r="Y682" s="62"/>
      <c r="Z682" s="62"/>
      <c r="AA682" s="62"/>
      <c r="AB682" s="62"/>
      <c r="AC682" s="62"/>
      <c r="AD682" s="62"/>
    </row>
    <row r="683" spans="19:30" ht="11.25" customHeight="1">
      <c r="S683" s="62"/>
      <c r="T683" s="62"/>
      <c r="U683" s="62"/>
      <c r="V683" s="62"/>
      <c r="W683" s="62"/>
      <c r="X683" s="62"/>
      <c r="Y683" s="62"/>
      <c r="Z683" s="62"/>
      <c r="AA683" s="62"/>
      <c r="AB683" s="62"/>
      <c r="AC683" s="62"/>
      <c r="AD683" s="62"/>
    </row>
    <row r="684" spans="19:30" ht="11.25" customHeight="1">
      <c r="S684" s="62"/>
      <c r="T684" s="62"/>
      <c r="U684" s="62"/>
      <c r="V684" s="62"/>
      <c r="W684" s="62"/>
      <c r="X684" s="62"/>
      <c r="Y684" s="62"/>
      <c r="Z684" s="62"/>
      <c r="AA684" s="62"/>
      <c r="AB684" s="62"/>
      <c r="AC684" s="62"/>
      <c r="AD684" s="62"/>
    </row>
    <row r="685" spans="19:30" ht="11.25" customHeight="1">
      <c r="S685" s="62"/>
      <c r="T685" s="62"/>
      <c r="U685" s="62"/>
      <c r="V685" s="62"/>
      <c r="W685" s="62"/>
      <c r="X685" s="62"/>
      <c r="Y685" s="62"/>
      <c r="Z685" s="62"/>
      <c r="AA685" s="62"/>
      <c r="AB685" s="62"/>
      <c r="AC685" s="62"/>
      <c r="AD685" s="62"/>
    </row>
    <row r="686" spans="19:30" ht="11.25" customHeight="1">
      <c r="S686" s="62"/>
      <c r="T686" s="62"/>
      <c r="U686" s="62"/>
      <c r="V686" s="62"/>
      <c r="W686" s="62"/>
      <c r="X686" s="62"/>
      <c r="Y686" s="62"/>
      <c r="Z686" s="62"/>
      <c r="AA686" s="62"/>
      <c r="AB686" s="62"/>
      <c r="AC686" s="62"/>
      <c r="AD686" s="62"/>
    </row>
    <row r="687" spans="19:30" ht="11.25" customHeight="1">
      <c r="S687" s="62"/>
      <c r="T687" s="62"/>
      <c r="U687" s="62"/>
      <c r="V687" s="62"/>
      <c r="W687" s="62"/>
      <c r="X687" s="62"/>
      <c r="Y687" s="62"/>
      <c r="Z687" s="62"/>
      <c r="AA687" s="62"/>
      <c r="AB687" s="62"/>
      <c r="AC687" s="62"/>
      <c r="AD687" s="62"/>
    </row>
    <row r="688" spans="19:30" ht="11.25" customHeight="1">
      <c r="S688" s="62"/>
      <c r="T688" s="62"/>
      <c r="U688" s="62"/>
      <c r="V688" s="62"/>
      <c r="W688" s="62"/>
      <c r="X688" s="62"/>
      <c r="Y688" s="62"/>
      <c r="Z688" s="62"/>
      <c r="AA688" s="62"/>
      <c r="AB688" s="62"/>
      <c r="AC688" s="62"/>
      <c r="AD688" s="62"/>
    </row>
    <row r="689" spans="19:30" ht="11.25" customHeight="1">
      <c r="S689" s="62"/>
      <c r="T689" s="62"/>
      <c r="U689" s="62"/>
      <c r="V689" s="62"/>
      <c r="W689" s="62"/>
      <c r="X689" s="62"/>
      <c r="Y689" s="62"/>
      <c r="Z689" s="62"/>
      <c r="AA689" s="62"/>
      <c r="AB689" s="62"/>
      <c r="AC689" s="62"/>
      <c r="AD689" s="62"/>
    </row>
    <row r="690" spans="19:30" ht="11.25" customHeight="1">
      <c r="S690" s="62"/>
      <c r="T690" s="62"/>
      <c r="U690" s="62"/>
      <c r="V690" s="62"/>
      <c r="W690" s="62"/>
      <c r="X690" s="62"/>
      <c r="Y690" s="62"/>
      <c r="Z690" s="62"/>
      <c r="AA690" s="62"/>
      <c r="AB690" s="62"/>
      <c r="AC690" s="62"/>
      <c r="AD690" s="62"/>
    </row>
    <row r="691" spans="19:30" ht="11.25" customHeight="1">
      <c r="S691" s="62"/>
      <c r="T691" s="62"/>
      <c r="U691" s="62"/>
      <c r="V691" s="62"/>
      <c r="W691" s="62"/>
      <c r="X691" s="62"/>
      <c r="Y691" s="62"/>
      <c r="Z691" s="62"/>
      <c r="AA691" s="62"/>
      <c r="AB691" s="62"/>
      <c r="AC691" s="62"/>
      <c r="AD691" s="62"/>
    </row>
    <row r="692" spans="19:30" ht="11.25" customHeight="1">
      <c r="S692" s="62"/>
      <c r="T692" s="62"/>
      <c r="U692" s="62"/>
      <c r="V692" s="62"/>
      <c r="W692" s="62"/>
      <c r="X692" s="62"/>
      <c r="Y692" s="62"/>
      <c r="Z692" s="62"/>
      <c r="AA692" s="62"/>
      <c r="AB692" s="62"/>
      <c r="AC692" s="62"/>
      <c r="AD692" s="62"/>
    </row>
    <row r="693" spans="19:30" ht="11.25" customHeight="1">
      <c r="S693" s="62"/>
      <c r="T693" s="62"/>
      <c r="U693" s="62"/>
      <c r="V693" s="62"/>
      <c r="W693" s="62"/>
      <c r="X693" s="62"/>
      <c r="Y693" s="62"/>
      <c r="Z693" s="62"/>
      <c r="AA693" s="62"/>
      <c r="AB693" s="62"/>
      <c r="AC693" s="62"/>
      <c r="AD693" s="62"/>
    </row>
    <row r="694" spans="19:30" ht="11.25" customHeight="1">
      <c r="S694" s="62"/>
      <c r="T694" s="62"/>
      <c r="U694" s="62"/>
      <c r="V694" s="62"/>
      <c r="W694" s="62"/>
      <c r="X694" s="62"/>
      <c r="Y694" s="62"/>
      <c r="Z694" s="62"/>
      <c r="AA694" s="62"/>
      <c r="AB694" s="62"/>
      <c r="AC694" s="62"/>
      <c r="AD694" s="62"/>
    </row>
    <row r="695" spans="19:30" ht="11.25" customHeight="1">
      <c r="S695" s="62"/>
      <c r="T695" s="62"/>
      <c r="U695" s="62"/>
      <c r="V695" s="62"/>
      <c r="W695" s="62"/>
      <c r="X695" s="62"/>
      <c r="Y695" s="62"/>
      <c r="Z695" s="62"/>
      <c r="AA695" s="62"/>
      <c r="AB695" s="62"/>
      <c r="AC695" s="62"/>
      <c r="AD695" s="62"/>
    </row>
    <row r="696" spans="19:30" ht="11.25" customHeight="1">
      <c r="S696" s="62"/>
      <c r="T696" s="62"/>
      <c r="U696" s="62"/>
      <c r="V696" s="62"/>
      <c r="W696" s="62"/>
      <c r="X696" s="62"/>
      <c r="Y696" s="62"/>
      <c r="Z696" s="62"/>
      <c r="AA696" s="62"/>
      <c r="AB696" s="62"/>
      <c r="AC696" s="62"/>
      <c r="AD696" s="62"/>
    </row>
    <row r="697" spans="19:30" ht="11.25" customHeight="1">
      <c r="S697" s="62"/>
      <c r="T697" s="62"/>
      <c r="U697" s="62"/>
      <c r="V697" s="62"/>
      <c r="W697" s="62"/>
      <c r="X697" s="62"/>
      <c r="Y697" s="62"/>
      <c r="Z697" s="62"/>
      <c r="AA697" s="62"/>
      <c r="AB697" s="62"/>
      <c r="AC697" s="62"/>
      <c r="AD697" s="62"/>
    </row>
    <row r="698" spans="19:30" ht="11.25" customHeight="1">
      <c r="S698" s="62"/>
      <c r="T698" s="62"/>
      <c r="U698" s="62"/>
      <c r="V698" s="62"/>
      <c r="W698" s="62"/>
      <c r="X698" s="62"/>
      <c r="Y698" s="62"/>
      <c r="Z698" s="62"/>
      <c r="AA698" s="62"/>
      <c r="AB698" s="62"/>
      <c r="AC698" s="62"/>
      <c r="AD698" s="62"/>
    </row>
    <row r="699" spans="19:30" ht="11.25" customHeight="1">
      <c r="S699" s="62"/>
      <c r="T699" s="62"/>
      <c r="U699" s="62"/>
      <c r="V699" s="62"/>
      <c r="W699" s="62"/>
      <c r="X699" s="62"/>
      <c r="Y699" s="62"/>
      <c r="Z699" s="62"/>
      <c r="AA699" s="62"/>
      <c r="AB699" s="62"/>
      <c r="AC699" s="62"/>
      <c r="AD699" s="62"/>
    </row>
    <row r="700" spans="19:30" ht="11.25" customHeight="1">
      <c r="S700" s="62"/>
      <c r="T700" s="62"/>
      <c r="U700" s="62"/>
      <c r="V700" s="62"/>
      <c r="W700" s="62"/>
      <c r="X700" s="62"/>
      <c r="Y700" s="62"/>
      <c r="Z700" s="62"/>
      <c r="AA700" s="62"/>
      <c r="AB700" s="62"/>
      <c r="AC700" s="62"/>
      <c r="AD700" s="62"/>
    </row>
    <row r="701" spans="19:30" ht="11.25" customHeight="1">
      <c r="S701" s="62"/>
      <c r="T701" s="62"/>
      <c r="U701" s="62"/>
      <c r="V701" s="62"/>
      <c r="W701" s="62"/>
      <c r="X701" s="62"/>
      <c r="Y701" s="62"/>
      <c r="Z701" s="62"/>
      <c r="AA701" s="62"/>
      <c r="AB701" s="62"/>
      <c r="AC701" s="62"/>
      <c r="AD701" s="62"/>
    </row>
    <row r="702" spans="19:30" ht="11.25" customHeight="1">
      <c r="S702" s="62"/>
      <c r="T702" s="62"/>
      <c r="U702" s="62"/>
      <c r="V702" s="62"/>
      <c r="W702" s="62"/>
      <c r="X702" s="62"/>
      <c r="Y702" s="62"/>
      <c r="Z702" s="62"/>
      <c r="AA702" s="62"/>
      <c r="AB702" s="62"/>
      <c r="AC702" s="62"/>
      <c r="AD702" s="62"/>
    </row>
    <row r="703" spans="19:30" ht="11.25" customHeight="1">
      <c r="S703" s="62"/>
      <c r="T703" s="62"/>
      <c r="U703" s="62"/>
      <c r="V703" s="62"/>
      <c r="W703" s="62"/>
      <c r="X703" s="62"/>
      <c r="Y703" s="62"/>
      <c r="Z703" s="62"/>
      <c r="AA703" s="62"/>
      <c r="AB703" s="62"/>
      <c r="AC703" s="62"/>
      <c r="AD703" s="62"/>
    </row>
    <row r="704" spans="19:30" ht="11.25" customHeight="1">
      <c r="S704" s="62"/>
      <c r="T704" s="62"/>
      <c r="U704" s="62"/>
      <c r="V704" s="62"/>
      <c r="W704" s="62"/>
      <c r="X704" s="62"/>
      <c r="Y704" s="62"/>
      <c r="Z704" s="62"/>
      <c r="AA704" s="62"/>
      <c r="AB704" s="62"/>
      <c r="AC704" s="62"/>
      <c r="AD704" s="62"/>
    </row>
    <row r="705" spans="19:30" ht="11.25" customHeight="1">
      <c r="S705" s="62"/>
      <c r="T705" s="62"/>
      <c r="U705" s="62"/>
      <c r="V705" s="62"/>
      <c r="W705" s="62"/>
      <c r="X705" s="62"/>
      <c r="Y705" s="62"/>
      <c r="Z705" s="62"/>
      <c r="AA705" s="62"/>
      <c r="AB705" s="62"/>
      <c r="AC705" s="62"/>
      <c r="AD705" s="62"/>
    </row>
    <row r="706" spans="19:30" ht="11.25" customHeight="1">
      <c r="S706" s="62"/>
      <c r="T706" s="62"/>
      <c r="U706" s="62"/>
      <c r="V706" s="62"/>
      <c r="W706" s="62"/>
      <c r="X706" s="62"/>
      <c r="Y706" s="62"/>
      <c r="Z706" s="62"/>
      <c r="AA706" s="62"/>
      <c r="AB706" s="62"/>
      <c r="AC706" s="62"/>
      <c r="AD706" s="62"/>
    </row>
    <row r="707" spans="19:30" ht="11.25" customHeight="1">
      <c r="S707" s="62"/>
      <c r="T707" s="62"/>
      <c r="U707" s="62"/>
      <c r="V707" s="62"/>
      <c r="W707" s="62"/>
      <c r="X707" s="62"/>
      <c r="Y707" s="62"/>
      <c r="Z707" s="62"/>
      <c r="AA707" s="62"/>
      <c r="AB707" s="62"/>
      <c r="AC707" s="62"/>
      <c r="AD707" s="62"/>
    </row>
    <row r="708" spans="19:30" ht="11.25" customHeight="1">
      <c r="S708" s="62"/>
      <c r="T708" s="62"/>
      <c r="U708" s="62"/>
      <c r="V708" s="62"/>
      <c r="W708" s="62"/>
      <c r="X708" s="62"/>
      <c r="Y708" s="62"/>
      <c r="Z708" s="62"/>
      <c r="AA708" s="62"/>
      <c r="AB708" s="62"/>
      <c r="AC708" s="62"/>
      <c r="AD708" s="62"/>
    </row>
    <row r="709" spans="19:30" ht="11.25" customHeight="1">
      <c r="S709" s="62"/>
      <c r="T709" s="62"/>
      <c r="U709" s="62"/>
      <c r="V709" s="62"/>
      <c r="W709" s="62"/>
      <c r="X709" s="62"/>
      <c r="Y709" s="62"/>
      <c r="Z709" s="62"/>
      <c r="AA709" s="62"/>
      <c r="AB709" s="62"/>
      <c r="AC709" s="62"/>
      <c r="AD709" s="62"/>
    </row>
    <row r="710" spans="19:30" ht="11.25" customHeight="1">
      <c r="S710" s="62"/>
      <c r="T710" s="62"/>
      <c r="U710" s="62"/>
      <c r="V710" s="62"/>
      <c r="W710" s="62"/>
      <c r="X710" s="62"/>
      <c r="Y710" s="62"/>
      <c r="Z710" s="62"/>
      <c r="AA710" s="62"/>
      <c r="AB710" s="62"/>
      <c r="AC710" s="62"/>
      <c r="AD710" s="62"/>
    </row>
    <row r="711" spans="19:30" ht="11.25" customHeight="1">
      <c r="S711" s="62"/>
      <c r="T711" s="62"/>
      <c r="U711" s="62"/>
      <c r="V711" s="62"/>
      <c r="W711" s="62"/>
      <c r="X711" s="62"/>
      <c r="Y711" s="62"/>
      <c r="Z711" s="62"/>
      <c r="AA711" s="62"/>
      <c r="AB711" s="62"/>
      <c r="AC711" s="62"/>
      <c r="AD711" s="62"/>
    </row>
    <row r="712" spans="19:30" ht="11.25" customHeight="1">
      <c r="S712" s="62"/>
      <c r="T712" s="62"/>
      <c r="U712" s="62"/>
      <c r="V712" s="62"/>
      <c r="W712" s="62"/>
      <c r="X712" s="62"/>
      <c r="Y712" s="62"/>
      <c r="Z712" s="62"/>
      <c r="AA712" s="62"/>
      <c r="AB712" s="62"/>
      <c r="AC712" s="62"/>
      <c r="AD712" s="62"/>
    </row>
    <row r="713" spans="19:30" ht="11.25" customHeight="1">
      <c r="S713" s="62"/>
      <c r="T713" s="62"/>
      <c r="U713" s="62"/>
      <c r="V713" s="62"/>
      <c r="W713" s="62"/>
      <c r="X713" s="62"/>
      <c r="Y713" s="62"/>
      <c r="Z713" s="62"/>
      <c r="AA713" s="62"/>
      <c r="AB713" s="62"/>
      <c r="AC713" s="62"/>
      <c r="AD713" s="62"/>
    </row>
    <row r="714" spans="19:30" ht="11.25" customHeight="1">
      <c r="S714" s="62"/>
      <c r="T714" s="62"/>
      <c r="U714" s="62"/>
      <c r="V714" s="62"/>
      <c r="W714" s="62"/>
      <c r="X714" s="62"/>
      <c r="Y714" s="62"/>
      <c r="Z714" s="62"/>
      <c r="AA714" s="62"/>
      <c r="AB714" s="62"/>
      <c r="AC714" s="62"/>
      <c r="AD714" s="62"/>
    </row>
    <row r="715" spans="19:30" ht="11.25" customHeight="1">
      <c r="S715" s="62"/>
      <c r="T715" s="62"/>
      <c r="U715" s="62"/>
      <c r="V715" s="62"/>
      <c r="W715" s="62"/>
      <c r="X715" s="62"/>
      <c r="Y715" s="62"/>
      <c r="Z715" s="62"/>
      <c r="AA715" s="62"/>
      <c r="AB715" s="62"/>
      <c r="AC715" s="62"/>
      <c r="AD715" s="62"/>
    </row>
    <row r="716" spans="19:30" ht="11.25" customHeight="1">
      <c r="S716" s="62"/>
      <c r="T716" s="62"/>
      <c r="U716" s="62"/>
      <c r="V716" s="62"/>
      <c r="W716" s="62"/>
      <c r="X716" s="62"/>
      <c r="Y716" s="62"/>
      <c r="Z716" s="62"/>
      <c r="AA716" s="62"/>
      <c r="AB716" s="62"/>
      <c r="AC716" s="62"/>
      <c r="AD716" s="62"/>
    </row>
    <row r="717" spans="19:30" ht="11.25" customHeight="1">
      <c r="S717" s="62"/>
      <c r="T717" s="62"/>
      <c r="U717" s="62"/>
      <c r="V717" s="62"/>
      <c r="W717" s="62"/>
      <c r="X717" s="62"/>
      <c r="Y717" s="62"/>
      <c r="Z717" s="62"/>
      <c r="AA717" s="62"/>
      <c r="AB717" s="62"/>
      <c r="AC717" s="62"/>
      <c r="AD717" s="62"/>
    </row>
    <row r="718" spans="19:30" ht="11.25" customHeight="1">
      <c r="S718" s="62"/>
      <c r="T718" s="62"/>
      <c r="U718" s="62"/>
      <c r="V718" s="62"/>
      <c r="W718" s="62"/>
      <c r="X718" s="62"/>
      <c r="Y718" s="62"/>
      <c r="Z718" s="62"/>
      <c r="AA718" s="62"/>
      <c r="AB718" s="62"/>
      <c r="AC718" s="62"/>
      <c r="AD718" s="62"/>
    </row>
    <row r="719" spans="19:30" ht="11.25" customHeight="1">
      <c r="S719" s="62"/>
      <c r="T719" s="62"/>
      <c r="U719" s="62"/>
      <c r="V719" s="62"/>
      <c r="W719" s="62"/>
      <c r="X719" s="62"/>
      <c r="Y719" s="62"/>
      <c r="Z719" s="62"/>
      <c r="AA719" s="62"/>
      <c r="AB719" s="62"/>
      <c r="AC719" s="62"/>
      <c r="AD719" s="62"/>
    </row>
    <row r="720" spans="19:30" ht="11.25" customHeight="1">
      <c r="S720" s="62"/>
      <c r="T720" s="62"/>
      <c r="U720" s="62"/>
      <c r="V720" s="62"/>
      <c r="W720" s="62"/>
      <c r="X720" s="62"/>
      <c r="Y720" s="62"/>
      <c r="Z720" s="62"/>
      <c r="AA720" s="62"/>
      <c r="AB720" s="62"/>
      <c r="AC720" s="62"/>
      <c r="AD720" s="62"/>
    </row>
    <row r="721" spans="19:30" ht="11.25" customHeight="1">
      <c r="S721" s="62"/>
      <c r="T721" s="62"/>
      <c r="U721" s="62"/>
      <c r="V721" s="62"/>
      <c r="W721" s="62"/>
      <c r="X721" s="62"/>
      <c r="Y721" s="62"/>
      <c r="Z721" s="62"/>
      <c r="AA721" s="62"/>
      <c r="AB721" s="62"/>
      <c r="AC721" s="62"/>
      <c r="AD721" s="62"/>
    </row>
    <row r="722" spans="19:30" ht="11.25" customHeight="1">
      <c r="S722" s="62"/>
      <c r="T722" s="62"/>
      <c r="U722" s="62"/>
      <c r="V722" s="62"/>
      <c r="W722" s="62"/>
      <c r="X722" s="62"/>
      <c r="Y722" s="62"/>
      <c r="Z722" s="62"/>
      <c r="AA722" s="62"/>
      <c r="AB722" s="62"/>
      <c r="AC722" s="62"/>
      <c r="AD722" s="62"/>
    </row>
    <row r="723" spans="19:30" ht="11.25" customHeight="1">
      <c r="S723" s="62"/>
      <c r="T723" s="62"/>
      <c r="U723" s="62"/>
      <c r="V723" s="62"/>
      <c r="W723" s="62"/>
      <c r="X723" s="62"/>
      <c r="Y723" s="62"/>
      <c r="Z723" s="62"/>
      <c r="AA723" s="62"/>
      <c r="AB723" s="62"/>
      <c r="AC723" s="62"/>
      <c r="AD723" s="62"/>
    </row>
    <row r="724" spans="19:30" ht="11.25" customHeight="1">
      <c r="S724" s="62"/>
      <c r="T724" s="62"/>
      <c r="U724" s="62"/>
      <c r="V724" s="62"/>
      <c r="W724" s="62"/>
      <c r="X724" s="62"/>
      <c r="Y724" s="62"/>
      <c r="Z724" s="62"/>
      <c r="AA724" s="62"/>
      <c r="AB724" s="62"/>
      <c r="AC724" s="62"/>
      <c r="AD724" s="62"/>
    </row>
    <row r="725" spans="19:30" ht="11.25" customHeight="1">
      <c r="S725" s="62"/>
      <c r="T725" s="62"/>
      <c r="U725" s="62"/>
      <c r="V725" s="62"/>
      <c r="W725" s="62"/>
      <c r="X725" s="62"/>
      <c r="Y725" s="62"/>
      <c r="Z725" s="62"/>
      <c r="AA725" s="62"/>
      <c r="AB725" s="62"/>
      <c r="AC725" s="62"/>
      <c r="AD725" s="62"/>
    </row>
    <row r="726" spans="19:30" ht="11.25" customHeight="1">
      <c r="S726" s="62"/>
      <c r="T726" s="62"/>
      <c r="U726" s="62"/>
      <c r="V726" s="62"/>
      <c r="W726" s="62"/>
      <c r="X726" s="62"/>
      <c r="Y726" s="62"/>
      <c r="Z726" s="62"/>
      <c r="AA726" s="62"/>
      <c r="AB726" s="62"/>
      <c r="AC726" s="62"/>
      <c r="AD726" s="62"/>
    </row>
    <row r="727" spans="19:30" ht="11.25" customHeight="1">
      <c r="S727" s="62"/>
      <c r="T727" s="62"/>
      <c r="U727" s="62"/>
      <c r="V727" s="62"/>
      <c r="W727" s="62"/>
      <c r="X727" s="62"/>
      <c r="Y727" s="62"/>
      <c r="Z727" s="62"/>
      <c r="AA727" s="62"/>
      <c r="AB727" s="62"/>
      <c r="AC727" s="62"/>
      <c r="AD727" s="62"/>
    </row>
    <row r="728" spans="19:30" ht="11.25" customHeight="1">
      <c r="S728" s="62"/>
      <c r="T728" s="62"/>
      <c r="U728" s="62"/>
      <c r="V728" s="62"/>
      <c r="W728" s="62"/>
      <c r="X728" s="62"/>
      <c r="Y728" s="62"/>
      <c r="Z728" s="62"/>
      <c r="AA728" s="62"/>
      <c r="AB728" s="62"/>
      <c r="AC728" s="62"/>
      <c r="AD728" s="62"/>
    </row>
    <row r="729" spans="19:30" ht="11.25" customHeight="1">
      <c r="S729" s="62"/>
      <c r="T729" s="62"/>
      <c r="U729" s="62"/>
      <c r="V729" s="62"/>
      <c r="W729" s="62"/>
      <c r="X729" s="62"/>
      <c r="Y729" s="62"/>
      <c r="Z729" s="62"/>
      <c r="AA729" s="62"/>
      <c r="AB729" s="62"/>
      <c r="AC729" s="62"/>
      <c r="AD729" s="62"/>
    </row>
    <row r="730" spans="19:30" ht="11.25" customHeight="1"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</row>
    <row r="731" spans="19:30" ht="11.25" customHeight="1">
      <c r="S731" s="62"/>
      <c r="T731" s="62"/>
      <c r="U731" s="62"/>
      <c r="V731" s="62"/>
      <c r="W731" s="62"/>
      <c r="X731" s="62"/>
      <c r="Y731" s="62"/>
      <c r="Z731" s="62"/>
      <c r="AA731" s="62"/>
      <c r="AB731" s="62"/>
      <c r="AC731" s="62"/>
      <c r="AD731" s="62"/>
    </row>
    <row r="732" spans="19:30" ht="11.25" customHeight="1">
      <c r="S732" s="62"/>
      <c r="T732" s="62"/>
      <c r="U732" s="62"/>
      <c r="V732" s="62"/>
      <c r="W732" s="62"/>
      <c r="X732" s="62"/>
      <c r="Y732" s="62"/>
      <c r="Z732" s="62"/>
      <c r="AA732" s="62"/>
      <c r="AB732" s="62"/>
      <c r="AC732" s="62"/>
      <c r="AD732" s="62"/>
    </row>
    <row r="733" spans="19:30" ht="11.25" customHeight="1">
      <c r="S733" s="62"/>
      <c r="T733" s="62"/>
      <c r="U733" s="62"/>
      <c r="V733" s="62"/>
      <c r="W733" s="62"/>
      <c r="X733" s="62"/>
      <c r="Y733" s="62"/>
      <c r="Z733" s="62"/>
      <c r="AA733" s="62"/>
      <c r="AB733" s="62"/>
      <c r="AC733" s="62"/>
      <c r="AD733" s="62"/>
    </row>
    <row r="734" spans="19:30" ht="11.25" customHeight="1">
      <c r="S734" s="62"/>
      <c r="T734" s="62"/>
      <c r="U734" s="62"/>
      <c r="V734" s="62"/>
      <c r="W734" s="62"/>
      <c r="X734" s="62"/>
      <c r="Y734" s="62"/>
      <c r="Z734" s="62"/>
      <c r="AA734" s="62"/>
      <c r="AB734" s="62"/>
      <c r="AC734" s="62"/>
      <c r="AD734" s="62"/>
    </row>
    <row r="735" spans="19:30" ht="11.25" customHeight="1">
      <c r="S735" s="62"/>
      <c r="T735" s="62"/>
      <c r="U735" s="62"/>
      <c r="V735" s="62"/>
      <c r="W735" s="62"/>
      <c r="X735" s="62"/>
      <c r="Y735" s="62"/>
      <c r="Z735" s="62"/>
      <c r="AA735" s="62"/>
      <c r="AB735" s="62"/>
      <c r="AC735" s="62"/>
      <c r="AD735" s="62"/>
    </row>
    <row r="736" spans="19:30" ht="11.25" customHeight="1">
      <c r="S736" s="62"/>
      <c r="T736" s="62"/>
      <c r="U736" s="62"/>
      <c r="V736" s="62"/>
      <c r="W736" s="62"/>
      <c r="X736" s="62"/>
      <c r="Y736" s="62"/>
      <c r="Z736" s="62"/>
      <c r="AA736" s="62"/>
      <c r="AB736" s="62"/>
      <c r="AC736" s="62"/>
      <c r="AD736" s="62"/>
    </row>
    <row r="737" spans="19:30" ht="11.25" customHeight="1">
      <c r="S737" s="62"/>
      <c r="T737" s="62"/>
      <c r="U737" s="62"/>
      <c r="V737" s="62"/>
      <c r="W737" s="62"/>
      <c r="X737" s="62"/>
      <c r="Y737" s="62"/>
      <c r="Z737" s="62"/>
      <c r="AA737" s="62"/>
      <c r="AB737" s="62"/>
      <c r="AC737" s="62"/>
      <c r="AD737" s="62"/>
    </row>
    <row r="738" spans="19:30" ht="11.25" customHeight="1">
      <c r="S738" s="62"/>
      <c r="T738" s="62"/>
      <c r="U738" s="62"/>
      <c r="V738" s="62"/>
      <c r="W738" s="62"/>
      <c r="X738" s="62"/>
      <c r="Y738" s="62"/>
      <c r="Z738" s="62"/>
      <c r="AA738" s="62"/>
      <c r="AB738" s="62"/>
      <c r="AC738" s="62"/>
      <c r="AD738" s="62"/>
    </row>
    <row r="739" spans="19:30" ht="11.25" customHeight="1">
      <c r="S739" s="62"/>
      <c r="T739" s="62"/>
      <c r="U739" s="62"/>
      <c r="V739" s="62"/>
      <c r="W739" s="62"/>
      <c r="X739" s="62"/>
      <c r="Y739" s="62"/>
      <c r="Z739" s="62"/>
      <c r="AA739" s="62"/>
      <c r="AB739" s="62"/>
      <c r="AC739" s="62"/>
      <c r="AD739" s="62"/>
    </row>
    <row r="740" spans="19:30" ht="11.25" customHeight="1">
      <c r="S740" s="62"/>
      <c r="T740" s="62"/>
      <c r="U740" s="62"/>
      <c r="V740" s="62"/>
      <c r="W740" s="62"/>
      <c r="X740" s="62"/>
      <c r="Y740" s="62"/>
      <c r="Z740" s="62"/>
      <c r="AA740" s="62"/>
      <c r="AB740" s="62"/>
      <c r="AC740" s="62"/>
      <c r="AD740" s="62"/>
    </row>
    <row r="741" spans="19:30" ht="11.25" customHeight="1">
      <c r="S741" s="62"/>
      <c r="T741" s="62"/>
      <c r="U741" s="62"/>
      <c r="V741" s="62"/>
      <c r="W741" s="62"/>
      <c r="X741" s="62"/>
      <c r="Y741" s="62"/>
      <c r="Z741" s="62"/>
      <c r="AA741" s="62"/>
      <c r="AB741" s="62"/>
      <c r="AC741" s="62"/>
      <c r="AD741" s="62"/>
    </row>
    <row r="742" spans="19:30" ht="11.25" customHeight="1">
      <c r="S742" s="62"/>
      <c r="T742" s="62"/>
      <c r="U742" s="62"/>
      <c r="V742" s="62"/>
      <c r="W742" s="62"/>
      <c r="X742" s="62"/>
      <c r="Y742" s="62"/>
      <c r="Z742" s="62"/>
      <c r="AA742" s="62"/>
      <c r="AB742" s="62"/>
      <c r="AC742" s="62"/>
      <c r="AD742" s="62"/>
    </row>
    <row r="743" spans="19:30" ht="11.25" customHeight="1">
      <c r="S743" s="62"/>
      <c r="T743" s="62"/>
      <c r="U743" s="62"/>
      <c r="V743" s="62"/>
      <c r="W743" s="62"/>
      <c r="X743" s="62"/>
      <c r="Y743" s="62"/>
      <c r="Z743" s="62"/>
      <c r="AA743" s="62"/>
      <c r="AB743" s="62"/>
      <c r="AC743" s="62"/>
      <c r="AD743" s="62"/>
    </row>
    <row r="744" spans="19:30" ht="11.25" customHeight="1">
      <c r="S744" s="62"/>
      <c r="T744" s="62"/>
      <c r="U744" s="62"/>
      <c r="V744" s="62"/>
      <c r="W744" s="62"/>
      <c r="X744" s="62"/>
      <c r="Y744" s="62"/>
      <c r="Z744" s="62"/>
      <c r="AA744" s="62"/>
      <c r="AB744" s="62"/>
      <c r="AC744" s="62"/>
      <c r="AD744" s="62"/>
    </row>
    <row r="745" spans="19:30" ht="11.25" customHeight="1">
      <c r="S745" s="62"/>
      <c r="T745" s="62"/>
      <c r="U745" s="62"/>
      <c r="V745" s="62"/>
      <c r="W745" s="62"/>
      <c r="X745" s="62"/>
      <c r="Y745" s="62"/>
      <c r="Z745" s="62"/>
      <c r="AA745" s="62"/>
      <c r="AB745" s="62"/>
      <c r="AC745" s="62"/>
      <c r="AD745" s="62"/>
    </row>
    <row r="746" spans="19:30" ht="11.25" customHeight="1">
      <c r="S746" s="62"/>
      <c r="T746" s="62"/>
      <c r="U746" s="62"/>
      <c r="V746" s="62"/>
      <c r="W746" s="62"/>
      <c r="X746" s="62"/>
      <c r="Y746" s="62"/>
      <c r="Z746" s="62"/>
      <c r="AA746" s="62"/>
      <c r="AB746" s="62"/>
      <c r="AC746" s="62"/>
      <c r="AD746" s="62"/>
    </row>
    <row r="747" spans="19:30" ht="11.25" customHeight="1">
      <c r="S747" s="62"/>
      <c r="T747" s="62"/>
      <c r="U747" s="62"/>
      <c r="V747" s="62"/>
      <c r="W747" s="62"/>
      <c r="X747" s="62"/>
      <c r="Y747" s="62"/>
      <c r="Z747" s="62"/>
      <c r="AA747" s="62"/>
      <c r="AB747" s="62"/>
      <c r="AC747" s="62"/>
      <c r="AD747" s="62"/>
    </row>
    <row r="748" spans="19:30" ht="11.25" customHeight="1">
      <c r="S748" s="62"/>
      <c r="T748" s="62"/>
      <c r="U748" s="62"/>
      <c r="V748" s="62"/>
      <c r="W748" s="62"/>
      <c r="X748" s="62"/>
      <c r="Y748" s="62"/>
      <c r="Z748" s="62"/>
      <c r="AA748" s="62"/>
      <c r="AB748" s="62"/>
      <c r="AC748" s="62"/>
      <c r="AD748" s="62"/>
    </row>
    <row r="749" spans="19:30" ht="11.25" customHeight="1">
      <c r="S749" s="62"/>
      <c r="T749" s="62"/>
      <c r="U749" s="62"/>
      <c r="V749" s="62"/>
      <c r="W749" s="62"/>
      <c r="X749" s="62"/>
      <c r="Y749" s="62"/>
      <c r="Z749" s="62"/>
      <c r="AA749" s="62"/>
      <c r="AB749" s="62"/>
      <c r="AC749" s="62"/>
      <c r="AD749" s="62"/>
    </row>
    <row r="750" spans="19:30" ht="11.25" customHeight="1">
      <c r="S750" s="62"/>
      <c r="T750" s="62"/>
      <c r="U750" s="62"/>
      <c r="V750" s="62"/>
      <c r="W750" s="62"/>
      <c r="X750" s="62"/>
      <c r="Y750" s="62"/>
      <c r="Z750" s="62"/>
      <c r="AA750" s="62"/>
      <c r="AB750" s="62"/>
      <c r="AC750" s="62"/>
      <c r="AD750" s="62"/>
    </row>
    <row r="751" spans="19:30" ht="11.25" customHeight="1">
      <c r="S751" s="62"/>
      <c r="T751" s="62"/>
      <c r="U751" s="62"/>
      <c r="V751" s="62"/>
      <c r="W751" s="62"/>
      <c r="X751" s="62"/>
      <c r="Y751" s="62"/>
      <c r="Z751" s="62"/>
      <c r="AA751" s="62"/>
      <c r="AB751" s="62"/>
      <c r="AC751" s="62"/>
      <c r="AD751" s="62"/>
    </row>
    <row r="752" spans="19:30" ht="11.25" customHeight="1">
      <c r="S752" s="62"/>
      <c r="T752" s="62"/>
      <c r="U752" s="62"/>
      <c r="V752" s="62"/>
      <c r="W752" s="62"/>
      <c r="X752" s="62"/>
      <c r="Y752" s="62"/>
      <c r="Z752" s="62"/>
      <c r="AA752" s="62"/>
      <c r="AB752" s="62"/>
      <c r="AC752" s="62"/>
      <c r="AD752" s="62"/>
    </row>
    <row r="753" spans="19:30" ht="11.25" customHeight="1">
      <c r="S753" s="62"/>
      <c r="T753" s="62"/>
      <c r="U753" s="62"/>
      <c r="V753" s="62"/>
      <c r="W753" s="62"/>
      <c r="X753" s="62"/>
      <c r="Y753" s="62"/>
      <c r="Z753" s="62"/>
      <c r="AA753" s="62"/>
      <c r="AB753" s="62"/>
      <c r="AC753" s="62"/>
      <c r="AD753" s="62"/>
    </row>
    <row r="754" spans="19:30" ht="11.25" customHeight="1">
      <c r="S754" s="62"/>
      <c r="T754" s="62"/>
      <c r="U754" s="62"/>
      <c r="V754" s="62"/>
      <c r="W754" s="62"/>
      <c r="X754" s="62"/>
      <c r="Y754" s="62"/>
      <c r="Z754" s="62"/>
      <c r="AA754" s="62"/>
      <c r="AB754" s="62"/>
      <c r="AC754" s="62"/>
      <c r="AD754" s="62"/>
    </row>
    <row r="755" spans="19:30" ht="11.25" customHeight="1">
      <c r="S755" s="62"/>
      <c r="T755" s="62"/>
      <c r="U755" s="62"/>
      <c r="V755" s="62"/>
      <c r="W755" s="62"/>
      <c r="X755" s="62"/>
      <c r="Y755" s="62"/>
      <c r="Z755" s="62"/>
      <c r="AA755" s="62"/>
      <c r="AB755" s="62"/>
      <c r="AC755" s="62"/>
      <c r="AD755" s="62"/>
    </row>
    <row r="756" spans="19:30" ht="11.25" customHeight="1">
      <c r="S756" s="62"/>
      <c r="T756" s="62"/>
      <c r="U756" s="62"/>
      <c r="V756" s="62"/>
      <c r="W756" s="62"/>
      <c r="X756" s="62"/>
      <c r="Y756" s="62"/>
      <c r="Z756" s="62"/>
      <c r="AA756" s="62"/>
      <c r="AB756" s="62"/>
      <c r="AC756" s="62"/>
      <c r="AD756" s="62"/>
    </row>
    <row r="757" spans="19:30" ht="11.25" customHeight="1">
      <c r="S757" s="62"/>
      <c r="T757" s="62"/>
      <c r="U757" s="62"/>
      <c r="V757" s="62"/>
      <c r="W757" s="62"/>
      <c r="X757" s="62"/>
      <c r="Y757" s="62"/>
      <c r="Z757" s="62"/>
      <c r="AA757" s="62"/>
      <c r="AB757" s="62"/>
      <c r="AC757" s="62"/>
      <c r="AD757" s="62"/>
    </row>
    <row r="758" spans="19:30" ht="11.25" customHeight="1">
      <c r="S758" s="62"/>
      <c r="T758" s="62"/>
      <c r="U758" s="62"/>
      <c r="V758" s="62"/>
      <c r="W758" s="62"/>
      <c r="X758" s="62"/>
      <c r="Y758" s="62"/>
      <c r="Z758" s="62"/>
      <c r="AA758" s="62"/>
      <c r="AB758" s="62"/>
      <c r="AC758" s="62"/>
      <c r="AD758" s="62"/>
    </row>
    <row r="759" spans="19:30" ht="11.25" customHeight="1">
      <c r="S759" s="62"/>
      <c r="T759" s="62"/>
      <c r="U759" s="62"/>
      <c r="V759" s="62"/>
      <c r="W759" s="62"/>
      <c r="X759" s="62"/>
      <c r="Y759" s="62"/>
      <c r="Z759" s="62"/>
      <c r="AA759" s="62"/>
      <c r="AB759" s="62"/>
      <c r="AC759" s="62"/>
      <c r="AD759" s="62"/>
    </row>
    <row r="760" spans="19:30" ht="11.25" customHeight="1">
      <c r="S760" s="62"/>
      <c r="T760" s="62"/>
      <c r="U760" s="62"/>
      <c r="V760" s="62"/>
      <c r="W760" s="62"/>
      <c r="X760" s="62"/>
      <c r="Y760" s="62"/>
      <c r="Z760" s="62"/>
      <c r="AA760" s="62"/>
      <c r="AB760" s="62"/>
      <c r="AC760" s="62"/>
      <c r="AD760" s="62"/>
    </row>
    <row r="761" spans="19:30" ht="11.25" customHeight="1">
      <c r="S761" s="62"/>
      <c r="T761" s="62"/>
      <c r="U761" s="62"/>
      <c r="V761" s="62"/>
      <c r="W761" s="62"/>
      <c r="X761" s="62"/>
      <c r="Y761" s="62"/>
      <c r="Z761" s="62"/>
      <c r="AA761" s="62"/>
      <c r="AB761" s="62"/>
      <c r="AC761" s="62"/>
      <c r="AD761" s="62"/>
    </row>
    <row r="762" spans="19:30" ht="11.25" customHeight="1">
      <c r="S762" s="62"/>
      <c r="T762" s="62"/>
      <c r="U762" s="62"/>
      <c r="V762" s="62"/>
      <c r="W762" s="62"/>
      <c r="X762" s="62"/>
      <c r="Y762" s="62"/>
      <c r="Z762" s="62"/>
      <c r="AA762" s="62"/>
      <c r="AB762" s="62"/>
      <c r="AC762" s="62"/>
      <c r="AD762" s="62"/>
    </row>
    <row r="763" spans="19:30" ht="11.25" customHeight="1">
      <c r="S763" s="62"/>
      <c r="T763" s="62"/>
      <c r="U763" s="62"/>
      <c r="V763" s="62"/>
      <c r="W763" s="62"/>
      <c r="X763" s="62"/>
      <c r="Y763" s="62"/>
      <c r="Z763" s="62"/>
      <c r="AA763" s="62"/>
      <c r="AB763" s="62"/>
      <c r="AC763" s="62"/>
      <c r="AD763" s="62"/>
    </row>
    <row r="764" spans="19:30" ht="11.25" customHeight="1">
      <c r="S764" s="62"/>
      <c r="T764" s="62"/>
      <c r="U764" s="62"/>
      <c r="V764" s="62"/>
      <c r="W764" s="62"/>
      <c r="X764" s="62"/>
      <c r="Y764" s="62"/>
      <c r="Z764" s="62"/>
      <c r="AA764" s="62"/>
      <c r="AB764" s="62"/>
      <c r="AC764" s="62"/>
      <c r="AD764" s="62"/>
    </row>
    <row r="765" spans="19:30" ht="11.25" customHeight="1">
      <c r="S765" s="62"/>
      <c r="T765" s="62"/>
      <c r="U765" s="62"/>
      <c r="V765" s="62"/>
      <c r="W765" s="62"/>
      <c r="X765" s="62"/>
      <c r="Y765" s="62"/>
      <c r="Z765" s="62"/>
      <c r="AA765" s="62"/>
      <c r="AB765" s="62"/>
      <c r="AC765" s="62"/>
      <c r="AD765" s="62"/>
    </row>
    <row r="766" spans="19:30" ht="11.25" customHeight="1">
      <c r="S766" s="62"/>
      <c r="T766" s="62"/>
      <c r="U766" s="62"/>
      <c r="V766" s="62"/>
      <c r="W766" s="62"/>
      <c r="X766" s="62"/>
      <c r="Y766" s="62"/>
      <c r="Z766" s="62"/>
      <c r="AA766" s="62"/>
      <c r="AB766" s="62"/>
      <c r="AC766" s="62"/>
      <c r="AD766" s="62"/>
    </row>
    <row r="767" spans="19:30" ht="11.25" customHeight="1">
      <c r="S767" s="62"/>
      <c r="T767" s="62"/>
      <c r="U767" s="62"/>
      <c r="V767" s="62"/>
      <c r="W767" s="62"/>
      <c r="X767" s="62"/>
      <c r="Y767" s="62"/>
      <c r="Z767" s="62"/>
      <c r="AA767" s="62"/>
      <c r="AB767" s="62"/>
      <c r="AC767" s="62"/>
      <c r="AD767" s="62"/>
    </row>
    <row r="768" spans="19:30" ht="11.25" customHeight="1">
      <c r="S768" s="62"/>
      <c r="T768" s="62"/>
      <c r="U768" s="62"/>
      <c r="V768" s="62"/>
      <c r="W768" s="62"/>
      <c r="X768" s="62"/>
      <c r="Y768" s="62"/>
      <c r="Z768" s="62"/>
      <c r="AA768" s="62"/>
      <c r="AB768" s="62"/>
      <c r="AC768" s="62"/>
      <c r="AD768" s="62"/>
    </row>
    <row r="769" spans="19:30" ht="11.25" customHeight="1">
      <c r="S769" s="62"/>
      <c r="T769" s="62"/>
      <c r="U769" s="62"/>
      <c r="V769" s="62"/>
      <c r="W769" s="62"/>
      <c r="X769" s="62"/>
      <c r="Y769" s="62"/>
      <c r="Z769" s="62"/>
      <c r="AA769" s="62"/>
      <c r="AB769" s="62"/>
      <c r="AC769" s="62"/>
      <c r="AD769" s="62"/>
    </row>
    <row r="770" spans="19:30" ht="11.25" customHeight="1">
      <c r="S770" s="62"/>
      <c r="T770" s="62"/>
      <c r="U770" s="62"/>
      <c r="V770" s="62"/>
      <c r="W770" s="62"/>
      <c r="X770" s="62"/>
      <c r="Y770" s="62"/>
      <c r="Z770" s="62"/>
      <c r="AA770" s="62"/>
      <c r="AB770" s="62"/>
      <c r="AC770" s="62"/>
      <c r="AD770" s="62"/>
    </row>
    <row r="771" spans="19:30" ht="11.25" customHeight="1">
      <c r="S771" s="62"/>
      <c r="T771" s="62"/>
      <c r="U771" s="62"/>
      <c r="V771" s="62"/>
      <c r="W771" s="62"/>
      <c r="X771" s="62"/>
      <c r="Y771" s="62"/>
      <c r="Z771" s="62"/>
      <c r="AA771" s="62"/>
      <c r="AB771" s="62"/>
      <c r="AC771" s="62"/>
      <c r="AD771" s="62"/>
    </row>
    <row r="772" spans="19:30" ht="11.25" customHeight="1">
      <c r="S772" s="62"/>
      <c r="T772" s="62"/>
      <c r="U772" s="62"/>
      <c r="V772" s="62"/>
      <c r="W772" s="62"/>
      <c r="X772" s="62"/>
      <c r="Y772" s="62"/>
      <c r="Z772" s="62"/>
      <c r="AA772" s="62"/>
      <c r="AB772" s="62"/>
      <c r="AC772" s="62"/>
      <c r="AD772" s="62"/>
    </row>
    <row r="773" spans="19:30" ht="11.25" customHeight="1">
      <c r="S773" s="62"/>
      <c r="T773" s="62"/>
      <c r="U773" s="62"/>
      <c r="V773" s="62"/>
      <c r="W773" s="62"/>
      <c r="X773" s="62"/>
      <c r="Y773" s="62"/>
      <c r="Z773" s="62"/>
      <c r="AA773" s="62"/>
      <c r="AB773" s="62"/>
      <c r="AC773" s="62"/>
      <c r="AD773" s="62"/>
    </row>
    <row r="774" spans="19:30" ht="11.25" customHeight="1">
      <c r="S774" s="62"/>
      <c r="T774" s="62"/>
      <c r="U774" s="62"/>
      <c r="V774" s="62"/>
      <c r="W774" s="62"/>
      <c r="X774" s="62"/>
      <c r="Y774" s="62"/>
      <c r="Z774" s="62"/>
      <c r="AA774" s="62"/>
      <c r="AB774" s="62"/>
      <c r="AC774" s="62"/>
      <c r="AD774" s="62"/>
    </row>
    <row r="775" spans="19:30" ht="11.25" customHeight="1"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</row>
    <row r="776" spans="19:30" ht="11.25" customHeight="1">
      <c r="S776" s="62"/>
      <c r="T776" s="62"/>
      <c r="U776" s="62"/>
      <c r="V776" s="62"/>
      <c r="W776" s="62"/>
      <c r="X776" s="62"/>
      <c r="Y776" s="62"/>
      <c r="Z776" s="62"/>
      <c r="AA776" s="62"/>
      <c r="AB776" s="62"/>
      <c r="AC776" s="62"/>
      <c r="AD776" s="62"/>
    </row>
    <row r="777" spans="19:30" ht="11.25" customHeight="1">
      <c r="S777" s="62"/>
      <c r="T777" s="62"/>
      <c r="U777" s="62"/>
      <c r="V777" s="62"/>
      <c r="W777" s="62"/>
      <c r="X777" s="62"/>
      <c r="Y777" s="62"/>
      <c r="Z777" s="62"/>
      <c r="AA777" s="62"/>
      <c r="AB777" s="62"/>
      <c r="AC777" s="62"/>
      <c r="AD777" s="62"/>
    </row>
    <row r="778" spans="19:30" ht="11.25" customHeight="1">
      <c r="S778" s="62"/>
      <c r="T778" s="62"/>
      <c r="U778" s="62"/>
      <c r="V778" s="62"/>
      <c r="W778" s="62"/>
      <c r="X778" s="62"/>
      <c r="Y778" s="62"/>
      <c r="Z778" s="62"/>
      <c r="AA778" s="62"/>
      <c r="AB778" s="62"/>
      <c r="AC778" s="62"/>
      <c r="AD778" s="62"/>
    </row>
    <row r="779" spans="19:30" ht="11.25" customHeight="1">
      <c r="S779" s="62"/>
      <c r="T779" s="62"/>
      <c r="U779" s="62"/>
      <c r="V779" s="62"/>
      <c r="W779" s="62"/>
      <c r="X779" s="62"/>
      <c r="Y779" s="62"/>
      <c r="Z779" s="62"/>
      <c r="AA779" s="62"/>
      <c r="AB779" s="62"/>
      <c r="AC779" s="62"/>
      <c r="AD779" s="62"/>
    </row>
    <row r="780" spans="19:30" ht="11.25" customHeight="1">
      <c r="S780" s="62"/>
      <c r="T780" s="62"/>
      <c r="U780" s="62"/>
      <c r="V780" s="62"/>
      <c r="W780" s="62"/>
      <c r="X780" s="62"/>
      <c r="Y780" s="62"/>
      <c r="Z780" s="62"/>
      <c r="AA780" s="62"/>
      <c r="AB780" s="62"/>
      <c r="AC780" s="62"/>
      <c r="AD780" s="62"/>
    </row>
    <row r="781" spans="19:30" ht="11.25" customHeight="1">
      <c r="S781" s="62"/>
      <c r="T781" s="62"/>
      <c r="U781" s="62"/>
      <c r="V781" s="62"/>
      <c r="W781" s="62"/>
      <c r="X781" s="62"/>
      <c r="Y781" s="62"/>
      <c r="Z781" s="62"/>
      <c r="AA781" s="62"/>
      <c r="AB781" s="62"/>
      <c r="AC781" s="62"/>
      <c r="AD781" s="62"/>
    </row>
    <row r="782" spans="19:30" ht="11.25" customHeight="1">
      <c r="S782" s="62"/>
      <c r="T782" s="62"/>
      <c r="U782" s="62"/>
      <c r="V782" s="62"/>
      <c r="W782" s="62"/>
      <c r="X782" s="62"/>
      <c r="Y782" s="62"/>
      <c r="Z782" s="62"/>
      <c r="AA782" s="62"/>
      <c r="AB782" s="62"/>
      <c r="AC782" s="62"/>
      <c r="AD782" s="62"/>
    </row>
    <row r="783" spans="19:30" ht="11.25" customHeight="1">
      <c r="S783" s="62"/>
      <c r="T783" s="62"/>
      <c r="U783" s="62"/>
      <c r="V783" s="62"/>
      <c r="W783" s="62"/>
      <c r="X783" s="62"/>
      <c r="Y783" s="62"/>
      <c r="Z783" s="62"/>
      <c r="AA783" s="62"/>
      <c r="AB783" s="62"/>
      <c r="AC783" s="62"/>
      <c r="AD783" s="62"/>
    </row>
    <row r="784" spans="19:30" ht="11.25" customHeight="1">
      <c r="S784" s="62"/>
      <c r="T784" s="62"/>
      <c r="U784" s="62"/>
      <c r="V784" s="62"/>
      <c r="W784" s="62"/>
      <c r="X784" s="62"/>
      <c r="Y784" s="62"/>
      <c r="Z784" s="62"/>
      <c r="AA784" s="62"/>
      <c r="AB784" s="62"/>
      <c r="AC784" s="62"/>
      <c r="AD784" s="62"/>
    </row>
    <row r="785" spans="19:30" ht="11.25" customHeight="1">
      <c r="S785" s="62"/>
      <c r="T785" s="62"/>
      <c r="U785" s="62"/>
      <c r="V785" s="62"/>
      <c r="W785" s="62"/>
      <c r="X785" s="62"/>
      <c r="Y785" s="62"/>
      <c r="Z785" s="62"/>
      <c r="AA785" s="62"/>
      <c r="AB785" s="62"/>
      <c r="AC785" s="62"/>
      <c r="AD785" s="62"/>
    </row>
    <row r="786" spans="19:30" ht="11.25" customHeight="1">
      <c r="S786" s="62"/>
      <c r="T786" s="62"/>
      <c r="U786" s="62"/>
      <c r="V786" s="62"/>
      <c r="W786" s="62"/>
      <c r="X786" s="62"/>
      <c r="Y786" s="62"/>
      <c r="Z786" s="62"/>
      <c r="AA786" s="62"/>
      <c r="AB786" s="62"/>
      <c r="AC786" s="62"/>
      <c r="AD786" s="62"/>
    </row>
    <row r="787" spans="19:30" ht="11.25" customHeight="1">
      <c r="S787" s="62"/>
      <c r="T787" s="62"/>
      <c r="U787" s="62"/>
      <c r="V787" s="62"/>
      <c r="W787" s="62"/>
      <c r="X787" s="62"/>
      <c r="Y787" s="62"/>
      <c r="Z787" s="62"/>
      <c r="AA787" s="62"/>
      <c r="AB787" s="62"/>
      <c r="AC787" s="62"/>
      <c r="AD787" s="62"/>
    </row>
    <row r="788" spans="19:30" ht="11.25" customHeight="1">
      <c r="S788" s="62"/>
      <c r="T788" s="62"/>
      <c r="U788" s="62"/>
      <c r="V788" s="62"/>
      <c r="W788" s="62"/>
      <c r="X788" s="62"/>
      <c r="Y788" s="62"/>
      <c r="Z788" s="62"/>
      <c r="AA788" s="62"/>
      <c r="AB788" s="62"/>
      <c r="AC788" s="62"/>
      <c r="AD788" s="62"/>
    </row>
    <row r="789" spans="19:30" ht="11.25" customHeight="1">
      <c r="S789" s="62"/>
      <c r="T789" s="62"/>
      <c r="U789" s="62"/>
      <c r="V789" s="62"/>
      <c r="W789" s="62"/>
      <c r="X789" s="62"/>
      <c r="Y789" s="62"/>
      <c r="Z789" s="62"/>
      <c r="AA789" s="62"/>
      <c r="AB789" s="62"/>
      <c r="AC789" s="62"/>
      <c r="AD789" s="62"/>
    </row>
    <row r="790" spans="19:30" ht="11.25" customHeight="1">
      <c r="S790" s="62"/>
      <c r="T790" s="62"/>
      <c r="U790" s="62"/>
      <c r="V790" s="62"/>
      <c r="W790" s="62"/>
      <c r="X790" s="62"/>
      <c r="Y790" s="62"/>
      <c r="Z790" s="62"/>
      <c r="AA790" s="62"/>
      <c r="AB790" s="62"/>
      <c r="AC790" s="62"/>
      <c r="AD790" s="62"/>
    </row>
    <row r="791" spans="19:30" ht="11.25" customHeight="1">
      <c r="S791" s="62"/>
      <c r="T791" s="62"/>
      <c r="U791" s="62"/>
      <c r="V791" s="62"/>
      <c r="W791" s="62"/>
      <c r="X791" s="62"/>
      <c r="Y791" s="62"/>
      <c r="Z791" s="62"/>
      <c r="AA791" s="62"/>
      <c r="AB791" s="62"/>
      <c r="AC791" s="62"/>
      <c r="AD791" s="62"/>
    </row>
    <row r="792" spans="19:30" ht="11.25" customHeight="1">
      <c r="S792" s="62"/>
      <c r="T792" s="62"/>
      <c r="U792" s="62"/>
      <c r="V792" s="62"/>
      <c r="W792" s="62"/>
      <c r="X792" s="62"/>
      <c r="Y792" s="62"/>
      <c r="Z792" s="62"/>
      <c r="AA792" s="62"/>
      <c r="AB792" s="62"/>
      <c r="AC792" s="62"/>
      <c r="AD792" s="62"/>
    </row>
    <row r="793" spans="19:30" ht="11.25" customHeight="1">
      <c r="S793" s="62"/>
      <c r="T793" s="62"/>
      <c r="U793" s="62"/>
      <c r="V793" s="62"/>
      <c r="W793" s="62"/>
      <c r="X793" s="62"/>
      <c r="Y793" s="62"/>
      <c r="Z793" s="62"/>
      <c r="AA793" s="62"/>
      <c r="AB793" s="62"/>
      <c r="AC793" s="62"/>
      <c r="AD793" s="62"/>
    </row>
    <row r="794" spans="19:30" ht="11.25" customHeight="1">
      <c r="S794" s="62"/>
      <c r="T794" s="62"/>
      <c r="U794" s="62"/>
      <c r="V794" s="62"/>
      <c r="W794" s="62"/>
      <c r="X794" s="62"/>
      <c r="Y794" s="62"/>
      <c r="Z794" s="62"/>
      <c r="AA794" s="62"/>
      <c r="AB794" s="62"/>
      <c r="AC794" s="62"/>
      <c r="AD794" s="62"/>
    </row>
    <row r="795" spans="19:30" ht="11.25" customHeight="1">
      <c r="S795" s="62"/>
      <c r="T795" s="62"/>
      <c r="U795" s="62"/>
      <c r="V795" s="62"/>
      <c r="W795" s="62"/>
      <c r="X795" s="62"/>
      <c r="Y795" s="62"/>
      <c r="Z795" s="62"/>
      <c r="AA795" s="62"/>
      <c r="AB795" s="62"/>
      <c r="AC795" s="62"/>
      <c r="AD795" s="62"/>
    </row>
    <row r="796" spans="19:30" ht="11.25" customHeight="1">
      <c r="S796" s="62"/>
      <c r="T796" s="62"/>
      <c r="U796" s="62"/>
      <c r="V796" s="62"/>
      <c r="W796" s="62"/>
      <c r="X796" s="62"/>
      <c r="Y796" s="62"/>
      <c r="Z796" s="62"/>
      <c r="AA796" s="62"/>
      <c r="AB796" s="62"/>
      <c r="AC796" s="62"/>
      <c r="AD796" s="62"/>
    </row>
    <row r="797" spans="19:30" ht="11.25" customHeight="1">
      <c r="S797" s="62"/>
      <c r="T797" s="62"/>
      <c r="U797" s="62"/>
      <c r="V797" s="62"/>
      <c r="W797" s="62"/>
      <c r="X797" s="62"/>
      <c r="Y797" s="62"/>
      <c r="Z797" s="62"/>
      <c r="AA797" s="62"/>
      <c r="AB797" s="62"/>
      <c r="AC797" s="62"/>
      <c r="AD797" s="62"/>
    </row>
    <row r="798" spans="19:30" ht="11.25" customHeight="1">
      <c r="S798" s="62"/>
      <c r="T798" s="62"/>
      <c r="U798" s="62"/>
      <c r="V798" s="62"/>
      <c r="W798" s="62"/>
      <c r="X798" s="62"/>
      <c r="Y798" s="62"/>
      <c r="Z798" s="62"/>
      <c r="AA798" s="62"/>
      <c r="AB798" s="62"/>
      <c r="AC798" s="62"/>
      <c r="AD798" s="62"/>
    </row>
    <row r="799" spans="19:30" ht="11.25" customHeight="1">
      <c r="S799" s="62"/>
      <c r="T799" s="62"/>
      <c r="U799" s="62"/>
      <c r="V799" s="62"/>
      <c r="W799" s="62"/>
      <c r="X799" s="62"/>
      <c r="Y799" s="62"/>
      <c r="Z799" s="62"/>
      <c r="AA799" s="62"/>
      <c r="AB799" s="62"/>
      <c r="AC799" s="62"/>
      <c r="AD799" s="62"/>
    </row>
    <row r="800" spans="19:30" ht="11.25" customHeight="1">
      <c r="S800" s="62"/>
      <c r="T800" s="62"/>
      <c r="U800" s="62"/>
      <c r="V800" s="62"/>
      <c r="W800" s="62"/>
      <c r="X800" s="62"/>
      <c r="Y800" s="62"/>
      <c r="Z800" s="62"/>
      <c r="AA800" s="62"/>
      <c r="AB800" s="62"/>
      <c r="AC800" s="62"/>
      <c r="AD800" s="62"/>
    </row>
    <row r="801" spans="19:30" ht="11.25" customHeight="1">
      <c r="S801" s="62"/>
      <c r="T801" s="62"/>
      <c r="U801" s="62"/>
      <c r="V801" s="62"/>
      <c r="W801" s="62"/>
      <c r="X801" s="62"/>
      <c r="Y801" s="62"/>
      <c r="Z801" s="62"/>
      <c r="AA801" s="62"/>
      <c r="AB801" s="62"/>
      <c r="AC801" s="62"/>
      <c r="AD801" s="62"/>
    </row>
    <row r="802" spans="19:30" ht="11.25" customHeight="1">
      <c r="S802" s="62"/>
      <c r="T802" s="62"/>
      <c r="U802" s="62"/>
      <c r="V802" s="62"/>
      <c r="W802" s="62"/>
      <c r="X802" s="62"/>
      <c r="Y802" s="62"/>
      <c r="Z802" s="62"/>
      <c r="AA802" s="62"/>
      <c r="AB802" s="62"/>
      <c r="AC802" s="62"/>
      <c r="AD802" s="62"/>
    </row>
    <row r="803" spans="19:30" ht="11.25" customHeight="1">
      <c r="S803" s="62"/>
      <c r="T803" s="62"/>
      <c r="U803" s="62"/>
      <c r="V803" s="62"/>
      <c r="W803" s="62"/>
      <c r="X803" s="62"/>
      <c r="Y803" s="62"/>
      <c r="Z803" s="62"/>
      <c r="AA803" s="62"/>
      <c r="AB803" s="62"/>
      <c r="AC803" s="62"/>
      <c r="AD803" s="62"/>
    </row>
    <row r="804" spans="19:30" ht="11.25" customHeight="1">
      <c r="S804" s="62"/>
      <c r="T804" s="62"/>
      <c r="U804" s="62"/>
      <c r="V804" s="62"/>
      <c r="W804" s="62"/>
      <c r="X804" s="62"/>
      <c r="Y804" s="62"/>
      <c r="Z804" s="62"/>
      <c r="AA804" s="62"/>
      <c r="AB804" s="62"/>
      <c r="AC804" s="62"/>
      <c r="AD804" s="62"/>
    </row>
    <row r="805" spans="19:30" ht="11.25" customHeight="1">
      <c r="S805" s="62"/>
      <c r="T805" s="62"/>
      <c r="U805" s="62"/>
      <c r="V805" s="62"/>
      <c r="W805" s="62"/>
      <c r="X805" s="62"/>
      <c r="Y805" s="62"/>
      <c r="Z805" s="62"/>
      <c r="AA805" s="62"/>
      <c r="AB805" s="62"/>
      <c r="AC805" s="62"/>
      <c r="AD805" s="62"/>
    </row>
    <row r="806" spans="19:30" ht="11.25" customHeight="1">
      <c r="S806" s="62"/>
      <c r="T806" s="62"/>
      <c r="U806" s="62"/>
      <c r="V806" s="62"/>
      <c r="W806" s="62"/>
      <c r="X806" s="62"/>
      <c r="Y806" s="62"/>
      <c r="Z806" s="62"/>
      <c r="AA806" s="62"/>
      <c r="AB806" s="62"/>
      <c r="AC806" s="62"/>
      <c r="AD806" s="62"/>
    </row>
    <row r="807" spans="19:30" ht="11.25" customHeight="1">
      <c r="S807" s="62"/>
      <c r="T807" s="62"/>
      <c r="U807" s="62"/>
      <c r="V807" s="62"/>
      <c r="W807" s="62"/>
      <c r="X807" s="62"/>
      <c r="Y807" s="62"/>
      <c r="Z807" s="62"/>
      <c r="AA807" s="62"/>
      <c r="AB807" s="62"/>
      <c r="AC807" s="62"/>
      <c r="AD807" s="62"/>
    </row>
    <row r="808" spans="19:30" ht="11.25" customHeight="1">
      <c r="S808" s="62"/>
      <c r="T808" s="62"/>
      <c r="U808" s="62"/>
      <c r="V808" s="62"/>
      <c r="W808" s="62"/>
      <c r="X808" s="62"/>
      <c r="Y808" s="62"/>
      <c r="Z808" s="62"/>
      <c r="AA808" s="62"/>
      <c r="AB808" s="62"/>
      <c r="AC808" s="62"/>
      <c r="AD808" s="62"/>
    </row>
    <row r="809" spans="19:30" ht="11.25" customHeight="1">
      <c r="S809" s="62"/>
      <c r="T809" s="62"/>
      <c r="U809" s="62"/>
      <c r="V809" s="62"/>
      <c r="W809" s="62"/>
      <c r="X809" s="62"/>
      <c r="Y809" s="62"/>
      <c r="Z809" s="62"/>
      <c r="AA809" s="62"/>
      <c r="AB809" s="62"/>
      <c r="AC809" s="62"/>
      <c r="AD809" s="62"/>
    </row>
    <row r="810" spans="19:30" ht="11.25" customHeight="1">
      <c r="S810" s="62"/>
      <c r="T810" s="62"/>
      <c r="U810" s="62"/>
      <c r="V810" s="62"/>
      <c r="W810" s="62"/>
      <c r="X810" s="62"/>
      <c r="Y810" s="62"/>
      <c r="Z810" s="62"/>
      <c r="AA810" s="62"/>
      <c r="AB810" s="62"/>
      <c r="AC810" s="62"/>
      <c r="AD810" s="62"/>
    </row>
    <row r="811" spans="19:30" ht="11.25" customHeight="1">
      <c r="S811" s="62"/>
      <c r="T811" s="62"/>
      <c r="U811" s="62"/>
      <c r="V811" s="62"/>
      <c r="W811" s="62"/>
      <c r="X811" s="62"/>
      <c r="Y811" s="62"/>
      <c r="Z811" s="62"/>
      <c r="AA811" s="62"/>
      <c r="AB811" s="62"/>
      <c r="AC811" s="62"/>
      <c r="AD811" s="62"/>
    </row>
    <row r="812" spans="19:30" ht="11.25" customHeight="1">
      <c r="S812" s="62"/>
      <c r="T812" s="62"/>
      <c r="U812" s="62"/>
      <c r="V812" s="62"/>
      <c r="W812" s="62"/>
      <c r="X812" s="62"/>
      <c r="Y812" s="62"/>
      <c r="Z812" s="62"/>
      <c r="AA812" s="62"/>
      <c r="AB812" s="62"/>
      <c r="AC812" s="62"/>
      <c r="AD812" s="62"/>
    </row>
    <row r="813" spans="19:30" ht="11.25" customHeight="1">
      <c r="S813" s="62"/>
      <c r="T813" s="62"/>
      <c r="U813" s="62"/>
      <c r="V813" s="62"/>
      <c r="W813" s="62"/>
      <c r="X813" s="62"/>
      <c r="Y813" s="62"/>
      <c r="Z813" s="62"/>
      <c r="AA813" s="62"/>
      <c r="AB813" s="62"/>
      <c r="AC813" s="62"/>
      <c r="AD813" s="62"/>
    </row>
    <row r="814" spans="19:30" ht="11.25" customHeight="1">
      <c r="S814" s="62"/>
      <c r="T814" s="62"/>
      <c r="U814" s="62"/>
      <c r="V814" s="62"/>
      <c r="W814" s="62"/>
      <c r="X814" s="62"/>
      <c r="Y814" s="62"/>
      <c r="Z814" s="62"/>
      <c r="AA814" s="62"/>
      <c r="AB814" s="62"/>
      <c r="AC814" s="62"/>
      <c r="AD814" s="62"/>
    </row>
    <row r="815" spans="19:30" ht="11.25" customHeight="1">
      <c r="S815" s="62"/>
      <c r="T815" s="62"/>
      <c r="U815" s="62"/>
      <c r="V815" s="62"/>
      <c r="W815" s="62"/>
      <c r="X815" s="62"/>
      <c r="Y815" s="62"/>
      <c r="Z815" s="62"/>
      <c r="AA815" s="62"/>
      <c r="AB815" s="62"/>
      <c r="AC815" s="62"/>
      <c r="AD815" s="62"/>
    </row>
    <row r="816" spans="19:30" ht="11.25" customHeight="1">
      <c r="S816" s="62"/>
      <c r="T816" s="62"/>
      <c r="U816" s="62"/>
      <c r="V816" s="62"/>
      <c r="W816" s="62"/>
      <c r="X816" s="62"/>
      <c r="Y816" s="62"/>
      <c r="Z816" s="62"/>
      <c r="AA816" s="62"/>
      <c r="AB816" s="62"/>
      <c r="AC816" s="62"/>
      <c r="AD816" s="62"/>
    </row>
    <row r="817" spans="19:30" ht="11.25" customHeight="1">
      <c r="S817" s="62"/>
      <c r="T817" s="62"/>
      <c r="U817" s="62"/>
      <c r="V817" s="62"/>
      <c r="W817" s="62"/>
      <c r="X817" s="62"/>
      <c r="Y817" s="62"/>
      <c r="Z817" s="62"/>
      <c r="AA817" s="62"/>
      <c r="AB817" s="62"/>
      <c r="AC817" s="62"/>
      <c r="AD817" s="62"/>
    </row>
    <row r="818" spans="19:30" ht="11.25" customHeight="1">
      <c r="S818" s="62"/>
      <c r="T818" s="62"/>
      <c r="U818" s="62"/>
      <c r="V818" s="62"/>
      <c r="W818" s="62"/>
      <c r="X818" s="62"/>
      <c r="Y818" s="62"/>
      <c r="Z818" s="62"/>
      <c r="AA818" s="62"/>
      <c r="AB818" s="62"/>
      <c r="AC818" s="62"/>
      <c r="AD818" s="62"/>
    </row>
    <row r="819" spans="19:30" ht="11.25" customHeight="1">
      <c r="S819" s="62"/>
      <c r="T819" s="62"/>
      <c r="U819" s="62"/>
      <c r="V819" s="62"/>
      <c r="W819" s="62"/>
      <c r="X819" s="62"/>
      <c r="Y819" s="62"/>
      <c r="Z819" s="62"/>
      <c r="AA819" s="62"/>
      <c r="AB819" s="62"/>
      <c r="AC819" s="62"/>
      <c r="AD819" s="62"/>
    </row>
    <row r="820" spans="19:30" ht="11.25" customHeight="1">
      <c r="S820" s="62"/>
      <c r="T820" s="62"/>
      <c r="U820" s="62"/>
      <c r="V820" s="62"/>
      <c r="W820" s="62"/>
      <c r="X820" s="62"/>
      <c r="Y820" s="62"/>
      <c r="Z820" s="62"/>
      <c r="AA820" s="62"/>
      <c r="AB820" s="62"/>
      <c r="AC820" s="62"/>
      <c r="AD820" s="62"/>
    </row>
    <row r="821" spans="19:30" ht="11.25" customHeight="1">
      <c r="S821" s="62"/>
      <c r="T821" s="62"/>
      <c r="U821" s="62"/>
      <c r="V821" s="62"/>
      <c r="W821" s="62"/>
      <c r="X821" s="62"/>
      <c r="Y821" s="62"/>
      <c r="Z821" s="62"/>
      <c r="AA821" s="62"/>
      <c r="AB821" s="62"/>
      <c r="AC821" s="62"/>
      <c r="AD821" s="62"/>
    </row>
    <row r="822" spans="19:30" ht="11.25" customHeight="1">
      <c r="S822" s="62"/>
      <c r="T822" s="62"/>
      <c r="U822" s="62"/>
      <c r="V822" s="62"/>
      <c r="W822" s="62"/>
      <c r="X822" s="62"/>
      <c r="Y822" s="62"/>
      <c r="Z822" s="62"/>
      <c r="AA822" s="62"/>
      <c r="AB822" s="62"/>
      <c r="AC822" s="62"/>
      <c r="AD822" s="62"/>
    </row>
    <row r="823" spans="19:30" ht="11.25" customHeight="1">
      <c r="S823" s="62"/>
      <c r="T823" s="62"/>
      <c r="U823" s="62"/>
      <c r="V823" s="62"/>
      <c r="W823" s="62"/>
      <c r="X823" s="62"/>
      <c r="Y823" s="62"/>
      <c r="Z823" s="62"/>
      <c r="AA823" s="62"/>
      <c r="AB823" s="62"/>
      <c r="AC823" s="62"/>
      <c r="AD823" s="62"/>
    </row>
    <row r="824" spans="19:30" ht="11.25" customHeight="1">
      <c r="S824" s="62"/>
      <c r="T824" s="62"/>
      <c r="U824" s="62"/>
      <c r="V824" s="62"/>
      <c r="W824" s="62"/>
      <c r="X824" s="62"/>
      <c r="Y824" s="62"/>
      <c r="Z824" s="62"/>
      <c r="AA824" s="62"/>
      <c r="AB824" s="62"/>
      <c r="AC824" s="62"/>
      <c r="AD824" s="62"/>
    </row>
    <row r="825" spans="19:30" ht="11.25" customHeight="1">
      <c r="S825" s="62"/>
      <c r="T825" s="62"/>
      <c r="U825" s="62"/>
      <c r="V825" s="62"/>
      <c r="W825" s="62"/>
      <c r="X825" s="62"/>
      <c r="Y825" s="62"/>
      <c r="Z825" s="62"/>
      <c r="AA825" s="62"/>
      <c r="AB825" s="62"/>
      <c r="AC825" s="62"/>
      <c r="AD825" s="62"/>
    </row>
    <row r="826" spans="19:30" ht="11.25" customHeight="1">
      <c r="S826" s="62"/>
      <c r="T826" s="62"/>
      <c r="U826" s="62"/>
      <c r="V826" s="62"/>
      <c r="W826" s="62"/>
      <c r="X826" s="62"/>
      <c r="Y826" s="62"/>
      <c r="Z826" s="62"/>
      <c r="AA826" s="62"/>
      <c r="AB826" s="62"/>
      <c r="AC826" s="62"/>
      <c r="AD826" s="62"/>
    </row>
    <row r="827" spans="19:30" ht="11.25" customHeight="1">
      <c r="S827" s="62"/>
      <c r="T827" s="62"/>
      <c r="U827" s="62"/>
      <c r="V827" s="62"/>
      <c r="W827" s="62"/>
      <c r="X827" s="62"/>
      <c r="Y827" s="62"/>
      <c r="Z827" s="62"/>
      <c r="AA827" s="62"/>
      <c r="AB827" s="62"/>
      <c r="AC827" s="62"/>
      <c r="AD827" s="62"/>
    </row>
    <row r="828" spans="19:30" ht="11.25" customHeight="1">
      <c r="S828" s="62"/>
      <c r="T828" s="62"/>
      <c r="U828" s="62"/>
      <c r="V828" s="62"/>
      <c r="W828" s="62"/>
      <c r="X828" s="62"/>
      <c r="Y828" s="62"/>
      <c r="Z828" s="62"/>
      <c r="AA828" s="62"/>
      <c r="AB828" s="62"/>
      <c r="AC828" s="62"/>
      <c r="AD828" s="62"/>
    </row>
    <row r="829" spans="19:30" ht="11.25" customHeight="1">
      <c r="S829" s="62"/>
      <c r="T829" s="62"/>
      <c r="U829" s="62"/>
      <c r="V829" s="62"/>
      <c r="W829" s="62"/>
      <c r="X829" s="62"/>
      <c r="Y829" s="62"/>
      <c r="Z829" s="62"/>
      <c r="AA829" s="62"/>
      <c r="AB829" s="62"/>
      <c r="AC829" s="62"/>
      <c r="AD829" s="62"/>
    </row>
    <row r="830" spans="19:30" ht="11.25" customHeight="1">
      <c r="S830" s="62"/>
      <c r="T830" s="62"/>
      <c r="U830" s="62"/>
      <c r="V830" s="62"/>
      <c r="W830" s="62"/>
      <c r="X830" s="62"/>
      <c r="Y830" s="62"/>
      <c r="Z830" s="62"/>
      <c r="AA830" s="62"/>
      <c r="AB830" s="62"/>
      <c r="AC830" s="62"/>
      <c r="AD830" s="62"/>
    </row>
    <row r="831" spans="19:30" ht="11.25" customHeight="1">
      <c r="S831" s="62"/>
      <c r="T831" s="62"/>
      <c r="U831" s="62"/>
      <c r="V831" s="62"/>
      <c r="W831" s="62"/>
      <c r="X831" s="62"/>
      <c r="Y831" s="62"/>
      <c r="Z831" s="62"/>
      <c r="AA831" s="62"/>
      <c r="AB831" s="62"/>
      <c r="AC831" s="62"/>
      <c r="AD831" s="62"/>
    </row>
    <row r="832" spans="19:30" ht="11.25" customHeight="1">
      <c r="S832" s="62"/>
      <c r="T832" s="62"/>
      <c r="U832" s="62"/>
      <c r="V832" s="62"/>
      <c r="W832" s="62"/>
      <c r="X832" s="62"/>
      <c r="Y832" s="62"/>
      <c r="Z832" s="62"/>
      <c r="AA832" s="62"/>
      <c r="AB832" s="62"/>
      <c r="AC832" s="62"/>
      <c r="AD832" s="62"/>
    </row>
    <row r="833" spans="19:30" ht="11.25" customHeight="1">
      <c r="S833" s="62"/>
      <c r="T833" s="62"/>
      <c r="U833" s="62"/>
      <c r="V833" s="62"/>
      <c r="W833" s="62"/>
      <c r="X833" s="62"/>
      <c r="Y833" s="62"/>
      <c r="Z833" s="62"/>
      <c r="AA833" s="62"/>
      <c r="AB833" s="62"/>
      <c r="AC833" s="62"/>
      <c r="AD833" s="62"/>
    </row>
    <row r="834" spans="19:30" ht="11.25" customHeight="1">
      <c r="S834" s="62"/>
      <c r="T834" s="62"/>
      <c r="U834" s="62"/>
      <c r="V834" s="62"/>
      <c r="W834" s="62"/>
      <c r="X834" s="62"/>
      <c r="Y834" s="62"/>
      <c r="Z834" s="62"/>
      <c r="AA834" s="62"/>
      <c r="AB834" s="62"/>
      <c r="AC834" s="62"/>
      <c r="AD834" s="62"/>
    </row>
    <row r="835" spans="19:30" ht="11.25" customHeight="1">
      <c r="S835" s="62"/>
      <c r="T835" s="62"/>
      <c r="U835" s="62"/>
      <c r="V835" s="62"/>
      <c r="W835" s="62"/>
      <c r="X835" s="62"/>
      <c r="Y835" s="62"/>
      <c r="Z835" s="62"/>
      <c r="AA835" s="62"/>
      <c r="AB835" s="62"/>
      <c r="AC835" s="62"/>
      <c r="AD835" s="62"/>
    </row>
    <row r="836" spans="19:30" ht="11.25" customHeight="1">
      <c r="S836" s="62"/>
      <c r="T836" s="62"/>
      <c r="U836" s="62"/>
      <c r="V836" s="62"/>
      <c r="W836" s="62"/>
      <c r="X836" s="62"/>
      <c r="Y836" s="62"/>
      <c r="Z836" s="62"/>
      <c r="AA836" s="62"/>
      <c r="AB836" s="62"/>
      <c r="AC836" s="62"/>
      <c r="AD836" s="62"/>
    </row>
    <row r="837" spans="19:30" ht="11.25" customHeight="1">
      <c r="S837" s="62"/>
      <c r="T837" s="62"/>
      <c r="U837" s="62"/>
      <c r="V837" s="62"/>
      <c r="W837" s="62"/>
      <c r="X837" s="62"/>
      <c r="Y837" s="62"/>
      <c r="Z837" s="62"/>
      <c r="AA837" s="62"/>
      <c r="AB837" s="62"/>
      <c r="AC837" s="62"/>
      <c r="AD837" s="62"/>
    </row>
    <row r="838" spans="19:30" ht="11.25" customHeight="1">
      <c r="S838" s="62"/>
      <c r="T838" s="62"/>
      <c r="U838" s="62"/>
      <c r="V838" s="62"/>
      <c r="W838" s="62"/>
      <c r="X838" s="62"/>
      <c r="Y838" s="62"/>
      <c r="Z838" s="62"/>
      <c r="AA838" s="62"/>
      <c r="AB838" s="62"/>
      <c r="AC838" s="62"/>
      <c r="AD838" s="62"/>
    </row>
    <row r="839" spans="19:30" ht="11.25" customHeight="1">
      <c r="S839" s="62"/>
      <c r="T839" s="62"/>
      <c r="U839" s="62"/>
      <c r="V839" s="62"/>
      <c r="W839" s="62"/>
      <c r="X839" s="62"/>
      <c r="Y839" s="62"/>
      <c r="Z839" s="62"/>
      <c r="AA839" s="62"/>
      <c r="AB839" s="62"/>
      <c r="AC839" s="62"/>
      <c r="AD839" s="62"/>
    </row>
    <row r="840" spans="19:30" ht="11.25" customHeight="1">
      <c r="S840" s="62"/>
      <c r="T840" s="62"/>
      <c r="U840" s="62"/>
      <c r="V840" s="62"/>
      <c r="W840" s="62"/>
      <c r="X840" s="62"/>
      <c r="Y840" s="62"/>
      <c r="Z840" s="62"/>
      <c r="AA840" s="62"/>
      <c r="AB840" s="62"/>
      <c r="AC840" s="62"/>
      <c r="AD840" s="62"/>
    </row>
    <row r="841" spans="19:30" ht="11.25" customHeight="1">
      <c r="S841" s="62"/>
      <c r="T841" s="62"/>
      <c r="U841" s="62"/>
      <c r="V841" s="62"/>
      <c r="W841" s="62"/>
      <c r="X841" s="62"/>
      <c r="Y841" s="62"/>
      <c r="Z841" s="62"/>
      <c r="AA841" s="62"/>
      <c r="AB841" s="62"/>
      <c r="AC841" s="62"/>
      <c r="AD841" s="62"/>
    </row>
    <row r="842" spans="19:30" ht="11.25" customHeight="1">
      <c r="S842" s="62"/>
      <c r="T842" s="62"/>
      <c r="U842" s="62"/>
      <c r="V842" s="62"/>
      <c r="W842" s="62"/>
      <c r="X842" s="62"/>
      <c r="Y842" s="62"/>
      <c r="Z842" s="62"/>
      <c r="AA842" s="62"/>
      <c r="AB842" s="62"/>
      <c r="AC842" s="62"/>
      <c r="AD842" s="62"/>
    </row>
    <row r="843" spans="19:30" ht="11.25" customHeight="1">
      <c r="S843" s="62"/>
      <c r="T843" s="62"/>
      <c r="U843" s="62"/>
      <c r="V843" s="62"/>
      <c r="W843" s="62"/>
      <c r="X843" s="62"/>
      <c r="Y843" s="62"/>
      <c r="Z843" s="62"/>
      <c r="AA843" s="62"/>
      <c r="AB843" s="62"/>
      <c r="AC843" s="62"/>
      <c r="AD843" s="62"/>
    </row>
    <row r="844" spans="19:30" ht="11.25" customHeight="1">
      <c r="S844" s="62"/>
      <c r="T844" s="62"/>
      <c r="U844" s="62"/>
      <c r="V844" s="62"/>
      <c r="W844" s="62"/>
      <c r="X844" s="62"/>
      <c r="Y844" s="62"/>
      <c r="Z844" s="62"/>
      <c r="AA844" s="62"/>
      <c r="AB844" s="62"/>
      <c r="AC844" s="62"/>
      <c r="AD844" s="62"/>
    </row>
    <row r="845" spans="19:30" ht="11.25" customHeight="1">
      <c r="S845" s="62"/>
      <c r="T845" s="62"/>
      <c r="U845" s="62"/>
      <c r="V845" s="62"/>
      <c r="W845" s="62"/>
      <c r="X845" s="62"/>
      <c r="Y845" s="62"/>
      <c r="Z845" s="62"/>
      <c r="AA845" s="62"/>
      <c r="AB845" s="62"/>
      <c r="AC845" s="62"/>
      <c r="AD845" s="62"/>
    </row>
    <row r="846" spans="19:30" ht="11.25" customHeight="1">
      <c r="S846" s="62"/>
      <c r="T846" s="62"/>
      <c r="U846" s="62"/>
      <c r="V846" s="62"/>
      <c r="W846" s="62"/>
      <c r="X846" s="62"/>
      <c r="Y846" s="62"/>
      <c r="Z846" s="62"/>
      <c r="AA846" s="62"/>
      <c r="AB846" s="62"/>
      <c r="AC846" s="62"/>
      <c r="AD846" s="62"/>
    </row>
    <row r="847" spans="19:30" ht="11.25" customHeight="1">
      <c r="S847" s="62"/>
      <c r="T847" s="62"/>
      <c r="U847" s="62"/>
      <c r="V847" s="62"/>
      <c r="W847" s="62"/>
      <c r="X847" s="62"/>
      <c r="Y847" s="62"/>
      <c r="Z847" s="62"/>
      <c r="AA847" s="62"/>
      <c r="AB847" s="62"/>
      <c r="AC847" s="62"/>
      <c r="AD847" s="62"/>
    </row>
    <row r="848" spans="19:30" ht="11.25" customHeight="1">
      <c r="S848" s="62"/>
      <c r="T848" s="62"/>
      <c r="U848" s="62"/>
      <c r="V848" s="62"/>
      <c r="W848" s="62"/>
      <c r="X848" s="62"/>
      <c r="Y848" s="62"/>
      <c r="Z848" s="62"/>
      <c r="AA848" s="62"/>
      <c r="AB848" s="62"/>
      <c r="AC848" s="62"/>
      <c r="AD848" s="62"/>
    </row>
    <row r="849" spans="19:30" ht="11.25" customHeight="1">
      <c r="S849" s="62"/>
      <c r="T849" s="62"/>
      <c r="U849" s="62"/>
      <c r="V849" s="62"/>
      <c r="W849" s="62"/>
      <c r="X849" s="62"/>
      <c r="Y849" s="62"/>
      <c r="Z849" s="62"/>
      <c r="AA849" s="62"/>
      <c r="AB849" s="62"/>
      <c r="AC849" s="62"/>
      <c r="AD849" s="62"/>
    </row>
    <row r="850" spans="19:30" ht="11.25" customHeight="1">
      <c r="S850" s="62"/>
      <c r="T850" s="62"/>
      <c r="U850" s="62"/>
      <c r="V850" s="62"/>
      <c r="W850" s="62"/>
      <c r="X850" s="62"/>
      <c r="Y850" s="62"/>
      <c r="Z850" s="62"/>
      <c r="AA850" s="62"/>
      <c r="AB850" s="62"/>
      <c r="AC850" s="62"/>
      <c r="AD850" s="62"/>
    </row>
    <row r="851" spans="19:30" ht="11.25" customHeight="1">
      <c r="S851" s="62"/>
      <c r="T851" s="62"/>
      <c r="U851" s="62"/>
      <c r="V851" s="62"/>
      <c r="W851" s="62"/>
      <c r="X851" s="62"/>
      <c r="Y851" s="62"/>
      <c r="Z851" s="62"/>
      <c r="AA851" s="62"/>
      <c r="AB851" s="62"/>
      <c r="AC851" s="62"/>
      <c r="AD851" s="62"/>
    </row>
    <row r="852" spans="19:30" ht="11.25" customHeight="1">
      <c r="S852" s="62"/>
      <c r="T852" s="62"/>
      <c r="U852" s="62"/>
      <c r="V852" s="62"/>
      <c r="W852" s="62"/>
      <c r="X852" s="62"/>
      <c r="Y852" s="62"/>
      <c r="Z852" s="62"/>
      <c r="AA852" s="62"/>
      <c r="AB852" s="62"/>
      <c r="AC852" s="62"/>
      <c r="AD852" s="62"/>
    </row>
    <row r="853" spans="19:30" ht="11.25" customHeight="1">
      <c r="S853" s="62"/>
      <c r="T853" s="62"/>
      <c r="U853" s="62"/>
      <c r="V853" s="62"/>
      <c r="W853" s="62"/>
      <c r="X853" s="62"/>
      <c r="Y853" s="62"/>
      <c r="Z853" s="62"/>
      <c r="AA853" s="62"/>
      <c r="AB853" s="62"/>
      <c r="AC853" s="62"/>
      <c r="AD853" s="62"/>
    </row>
    <row r="854" spans="19:30" ht="11.25" customHeight="1">
      <c r="S854" s="62"/>
      <c r="T854" s="62"/>
      <c r="U854" s="62"/>
      <c r="V854" s="62"/>
      <c r="W854" s="62"/>
      <c r="X854" s="62"/>
      <c r="Y854" s="62"/>
      <c r="Z854" s="62"/>
      <c r="AA854" s="62"/>
      <c r="AB854" s="62"/>
      <c r="AC854" s="62"/>
      <c r="AD854" s="62"/>
    </row>
    <row r="855" spans="19:30" ht="11.25" customHeight="1">
      <c r="S855" s="62"/>
      <c r="T855" s="62"/>
      <c r="U855" s="62"/>
      <c r="V855" s="62"/>
      <c r="W855" s="62"/>
      <c r="X855" s="62"/>
      <c r="Y855" s="62"/>
      <c r="Z855" s="62"/>
      <c r="AA855" s="62"/>
      <c r="AB855" s="62"/>
      <c r="AC855" s="62"/>
      <c r="AD855" s="62"/>
    </row>
    <row r="856" spans="19:30" ht="11.25" customHeight="1">
      <c r="S856" s="62"/>
      <c r="T856" s="62"/>
      <c r="U856" s="62"/>
      <c r="V856" s="62"/>
      <c r="W856" s="62"/>
      <c r="X856" s="62"/>
      <c r="Y856" s="62"/>
      <c r="Z856" s="62"/>
      <c r="AA856" s="62"/>
      <c r="AB856" s="62"/>
      <c r="AC856" s="62"/>
      <c r="AD856" s="62"/>
    </row>
    <row r="857" spans="19:30" ht="11.25" customHeight="1">
      <c r="S857" s="62"/>
      <c r="T857" s="62"/>
      <c r="U857" s="62"/>
      <c r="V857" s="62"/>
      <c r="W857" s="62"/>
      <c r="X857" s="62"/>
      <c r="Y857" s="62"/>
      <c r="Z857" s="62"/>
      <c r="AA857" s="62"/>
      <c r="AB857" s="62"/>
      <c r="AC857" s="62"/>
      <c r="AD857" s="62"/>
    </row>
    <row r="858" spans="19:30" ht="11.25" customHeight="1">
      <c r="S858" s="62"/>
      <c r="T858" s="62"/>
      <c r="U858" s="62"/>
      <c r="V858" s="62"/>
      <c r="W858" s="62"/>
      <c r="X858" s="62"/>
      <c r="Y858" s="62"/>
      <c r="Z858" s="62"/>
      <c r="AA858" s="62"/>
      <c r="AB858" s="62"/>
      <c r="AC858" s="62"/>
      <c r="AD858" s="62"/>
    </row>
    <row r="859" spans="19:30" ht="11.25" customHeight="1">
      <c r="S859" s="62"/>
      <c r="T859" s="62"/>
      <c r="U859" s="62"/>
      <c r="V859" s="62"/>
      <c r="W859" s="62"/>
      <c r="X859" s="62"/>
      <c r="Y859" s="62"/>
      <c r="Z859" s="62"/>
      <c r="AA859" s="62"/>
      <c r="AB859" s="62"/>
      <c r="AC859" s="62"/>
      <c r="AD859" s="62"/>
    </row>
    <row r="860" spans="19:30" ht="11.25" customHeight="1">
      <c r="S860" s="62"/>
      <c r="T860" s="62"/>
      <c r="U860" s="62"/>
      <c r="V860" s="62"/>
      <c r="W860" s="62"/>
      <c r="X860" s="62"/>
      <c r="Y860" s="62"/>
      <c r="Z860" s="62"/>
      <c r="AA860" s="62"/>
      <c r="AB860" s="62"/>
      <c r="AC860" s="62"/>
      <c r="AD860" s="62"/>
    </row>
    <row r="861" spans="19:30" ht="11.25" customHeight="1">
      <c r="S861" s="62"/>
      <c r="T861" s="62"/>
      <c r="U861" s="62"/>
      <c r="V861" s="62"/>
      <c r="W861" s="62"/>
      <c r="X861" s="62"/>
      <c r="Y861" s="62"/>
      <c r="Z861" s="62"/>
      <c r="AA861" s="62"/>
      <c r="AB861" s="62"/>
      <c r="AC861" s="62"/>
      <c r="AD861" s="62"/>
    </row>
    <row r="862" spans="19:30" ht="11.25" customHeight="1">
      <c r="S862" s="62"/>
      <c r="T862" s="62"/>
      <c r="U862" s="62"/>
      <c r="V862" s="62"/>
      <c r="W862" s="62"/>
      <c r="X862" s="62"/>
      <c r="Y862" s="62"/>
      <c r="Z862" s="62"/>
      <c r="AA862" s="62"/>
      <c r="AB862" s="62"/>
      <c r="AC862" s="62"/>
      <c r="AD862" s="62"/>
    </row>
    <row r="863" spans="19:30" ht="11.25" customHeight="1">
      <c r="S863" s="62"/>
      <c r="T863" s="62"/>
      <c r="U863" s="62"/>
      <c r="V863" s="62"/>
      <c r="W863" s="62"/>
      <c r="X863" s="62"/>
      <c r="Y863" s="62"/>
      <c r="Z863" s="62"/>
      <c r="AA863" s="62"/>
      <c r="AB863" s="62"/>
      <c r="AC863" s="62"/>
      <c r="AD863" s="62"/>
    </row>
    <row r="864" spans="19:30" ht="11.25" customHeight="1">
      <c r="S864" s="62"/>
      <c r="T864" s="62"/>
      <c r="U864" s="62"/>
      <c r="V864" s="62"/>
      <c r="W864" s="62"/>
      <c r="X864" s="62"/>
      <c r="Y864" s="62"/>
      <c r="Z864" s="62"/>
      <c r="AA864" s="62"/>
      <c r="AB864" s="62"/>
      <c r="AC864" s="62"/>
      <c r="AD864" s="62"/>
    </row>
    <row r="865" spans="19:30" ht="11.25" customHeight="1">
      <c r="S865" s="62"/>
      <c r="T865" s="62"/>
      <c r="U865" s="62"/>
      <c r="V865" s="62"/>
      <c r="W865" s="62"/>
      <c r="X865" s="62"/>
      <c r="Y865" s="62"/>
      <c r="Z865" s="62"/>
      <c r="AA865" s="62"/>
      <c r="AB865" s="62"/>
      <c r="AC865" s="62"/>
      <c r="AD865" s="62"/>
    </row>
    <row r="866" spans="19:30" ht="11.25" customHeight="1">
      <c r="S866" s="62"/>
      <c r="T866" s="62"/>
      <c r="U866" s="62"/>
      <c r="V866" s="62"/>
      <c r="W866" s="62"/>
      <c r="X866" s="62"/>
      <c r="Y866" s="62"/>
      <c r="Z866" s="62"/>
      <c r="AA866" s="62"/>
      <c r="AB866" s="62"/>
      <c r="AC866" s="62"/>
      <c r="AD866" s="62"/>
    </row>
    <row r="867" spans="19:30" ht="11.25" customHeight="1">
      <c r="S867" s="62"/>
      <c r="T867" s="62"/>
      <c r="U867" s="62"/>
      <c r="V867" s="62"/>
      <c r="W867" s="62"/>
      <c r="X867" s="62"/>
      <c r="Y867" s="62"/>
      <c r="Z867" s="62"/>
      <c r="AA867" s="62"/>
      <c r="AB867" s="62"/>
      <c r="AC867" s="62"/>
      <c r="AD867" s="62"/>
    </row>
    <row r="868" spans="19:30" ht="11.25" customHeight="1">
      <c r="S868" s="62"/>
      <c r="T868" s="62"/>
      <c r="U868" s="62"/>
      <c r="V868" s="62"/>
      <c r="W868" s="62"/>
      <c r="X868" s="62"/>
      <c r="Y868" s="62"/>
      <c r="Z868" s="62"/>
      <c r="AA868" s="62"/>
      <c r="AB868" s="62"/>
      <c r="AC868" s="62"/>
      <c r="AD868" s="62"/>
    </row>
    <row r="869" spans="19:30" ht="11.25" customHeight="1">
      <c r="S869" s="62"/>
      <c r="T869" s="62"/>
      <c r="U869" s="62"/>
      <c r="V869" s="62"/>
      <c r="W869" s="62"/>
      <c r="X869" s="62"/>
      <c r="Y869" s="62"/>
      <c r="Z869" s="62"/>
      <c r="AA869" s="62"/>
      <c r="AB869" s="62"/>
      <c r="AC869" s="62"/>
      <c r="AD869" s="62"/>
    </row>
    <row r="870" spans="19:30" ht="11.25" customHeight="1">
      <c r="S870" s="62"/>
      <c r="T870" s="62"/>
      <c r="U870" s="62"/>
      <c r="V870" s="62"/>
      <c r="W870" s="62"/>
      <c r="X870" s="62"/>
      <c r="Y870" s="62"/>
      <c r="Z870" s="62"/>
      <c r="AA870" s="62"/>
      <c r="AB870" s="62"/>
      <c r="AC870" s="62"/>
      <c r="AD870" s="62"/>
    </row>
    <row r="871" spans="19:30" ht="11.25" customHeight="1">
      <c r="S871" s="62"/>
      <c r="T871" s="62"/>
      <c r="U871" s="62"/>
      <c r="V871" s="62"/>
      <c r="W871" s="62"/>
      <c r="X871" s="62"/>
      <c r="Y871" s="62"/>
      <c r="Z871" s="62"/>
      <c r="AA871" s="62"/>
      <c r="AB871" s="62"/>
      <c r="AC871" s="62"/>
      <c r="AD871" s="62"/>
    </row>
    <row r="872" spans="19:30" ht="11.25" customHeight="1">
      <c r="S872" s="62"/>
      <c r="T872" s="62"/>
      <c r="U872" s="62"/>
      <c r="V872" s="62"/>
      <c r="W872" s="62"/>
      <c r="X872" s="62"/>
      <c r="Y872" s="62"/>
      <c r="Z872" s="62"/>
      <c r="AA872" s="62"/>
      <c r="AB872" s="62"/>
      <c r="AC872" s="62"/>
      <c r="AD872" s="62"/>
    </row>
    <row r="873" spans="19:30" ht="11.25" customHeight="1">
      <c r="S873" s="62"/>
      <c r="T873" s="62"/>
      <c r="U873" s="62"/>
      <c r="V873" s="62"/>
      <c r="W873" s="62"/>
      <c r="X873" s="62"/>
      <c r="Y873" s="62"/>
      <c r="Z873" s="62"/>
      <c r="AA873" s="62"/>
      <c r="AB873" s="62"/>
      <c r="AC873" s="62"/>
      <c r="AD873" s="62"/>
    </row>
    <row r="874" spans="19:30" ht="11.25" customHeight="1">
      <c r="S874" s="62"/>
      <c r="T874" s="62"/>
      <c r="U874" s="62"/>
      <c r="V874" s="62"/>
      <c r="W874" s="62"/>
      <c r="X874" s="62"/>
      <c r="Y874" s="62"/>
      <c r="Z874" s="62"/>
      <c r="AA874" s="62"/>
      <c r="AB874" s="62"/>
      <c r="AC874" s="62"/>
      <c r="AD874" s="62"/>
    </row>
    <row r="875" spans="19:30" ht="11.25" customHeight="1">
      <c r="S875" s="62"/>
      <c r="T875" s="62"/>
      <c r="U875" s="62"/>
      <c r="V875" s="62"/>
      <c r="W875" s="62"/>
      <c r="X875" s="62"/>
      <c r="Y875" s="62"/>
      <c r="Z875" s="62"/>
      <c r="AA875" s="62"/>
      <c r="AB875" s="62"/>
      <c r="AC875" s="62"/>
      <c r="AD875" s="62"/>
    </row>
    <row r="876" spans="19:30" ht="11.25" customHeight="1">
      <c r="S876" s="62"/>
      <c r="T876" s="62"/>
      <c r="U876" s="62"/>
      <c r="V876" s="62"/>
      <c r="W876" s="62"/>
      <c r="X876" s="62"/>
      <c r="Y876" s="62"/>
      <c r="Z876" s="62"/>
      <c r="AA876" s="62"/>
      <c r="AB876" s="62"/>
      <c r="AC876" s="62"/>
      <c r="AD876" s="62"/>
    </row>
    <row r="877" spans="19:30" ht="11.25" customHeight="1">
      <c r="S877" s="62"/>
      <c r="T877" s="62"/>
      <c r="U877" s="62"/>
      <c r="V877" s="62"/>
      <c r="W877" s="62"/>
      <c r="X877" s="62"/>
      <c r="Y877" s="62"/>
      <c r="Z877" s="62"/>
      <c r="AA877" s="62"/>
      <c r="AB877" s="62"/>
      <c r="AC877" s="62"/>
      <c r="AD877" s="62"/>
    </row>
    <row r="878" spans="19:30" ht="11.25" customHeight="1">
      <c r="S878" s="62"/>
      <c r="T878" s="62"/>
      <c r="U878" s="62"/>
      <c r="V878" s="62"/>
      <c r="W878" s="62"/>
      <c r="X878" s="62"/>
      <c r="Y878" s="62"/>
      <c r="Z878" s="62"/>
      <c r="AA878" s="62"/>
      <c r="AB878" s="62"/>
      <c r="AC878" s="62"/>
      <c r="AD878" s="62"/>
    </row>
    <row r="879" spans="19:30" ht="11.25" customHeight="1">
      <c r="S879" s="62"/>
      <c r="T879" s="62"/>
      <c r="U879" s="62"/>
      <c r="V879" s="62"/>
      <c r="W879" s="62"/>
      <c r="X879" s="62"/>
      <c r="Y879" s="62"/>
      <c r="Z879" s="62"/>
      <c r="AA879" s="62"/>
      <c r="AB879" s="62"/>
      <c r="AC879" s="62"/>
      <c r="AD879" s="62"/>
    </row>
    <row r="880" spans="19:30" ht="11.25" customHeight="1">
      <c r="S880" s="62"/>
      <c r="T880" s="62"/>
      <c r="U880" s="62"/>
      <c r="V880" s="62"/>
      <c r="W880" s="62"/>
      <c r="X880" s="62"/>
      <c r="Y880" s="62"/>
      <c r="Z880" s="62"/>
      <c r="AA880" s="62"/>
      <c r="AB880" s="62"/>
      <c r="AC880" s="62"/>
      <c r="AD880" s="62"/>
    </row>
    <row r="881" spans="19:30" ht="11.25" customHeight="1">
      <c r="S881" s="62"/>
      <c r="T881" s="62"/>
      <c r="U881" s="62"/>
      <c r="V881" s="62"/>
      <c r="W881" s="62"/>
      <c r="X881" s="62"/>
      <c r="Y881" s="62"/>
      <c r="Z881" s="62"/>
      <c r="AA881" s="62"/>
      <c r="AB881" s="62"/>
      <c r="AC881" s="62"/>
      <c r="AD881" s="62"/>
    </row>
    <row r="882" spans="19:30" ht="11.25" customHeight="1">
      <c r="S882" s="62"/>
      <c r="T882" s="62"/>
      <c r="U882" s="62"/>
      <c r="V882" s="62"/>
      <c r="W882" s="62"/>
      <c r="X882" s="62"/>
      <c r="Y882" s="62"/>
      <c r="Z882" s="62"/>
      <c r="AA882" s="62"/>
      <c r="AB882" s="62"/>
      <c r="AC882" s="62"/>
      <c r="AD882" s="62"/>
    </row>
    <row r="883" spans="19:30" ht="11.25" customHeight="1">
      <c r="S883" s="62"/>
      <c r="T883" s="62"/>
      <c r="U883" s="62"/>
      <c r="V883" s="62"/>
      <c r="W883" s="62"/>
      <c r="X883" s="62"/>
      <c r="Y883" s="62"/>
      <c r="Z883" s="62"/>
      <c r="AA883" s="62"/>
      <c r="AB883" s="62"/>
      <c r="AC883" s="62"/>
      <c r="AD883" s="62"/>
    </row>
    <row r="884" spans="19:30" ht="11.25" customHeight="1">
      <c r="S884" s="62"/>
      <c r="T884" s="62"/>
      <c r="U884" s="62"/>
      <c r="V884" s="62"/>
      <c r="W884" s="62"/>
      <c r="X884" s="62"/>
      <c r="Y884" s="62"/>
      <c r="Z884" s="62"/>
      <c r="AA884" s="62"/>
      <c r="AB884" s="62"/>
      <c r="AC884" s="62"/>
      <c r="AD884" s="62"/>
    </row>
    <row r="885" spans="19:30" ht="11.25" customHeight="1">
      <c r="S885" s="62"/>
      <c r="T885" s="62"/>
      <c r="U885" s="62"/>
      <c r="V885" s="62"/>
      <c r="W885" s="62"/>
      <c r="X885" s="62"/>
      <c r="Y885" s="62"/>
      <c r="Z885" s="62"/>
      <c r="AA885" s="62"/>
      <c r="AB885" s="62"/>
      <c r="AC885" s="62"/>
      <c r="AD885" s="62"/>
    </row>
    <row r="886" spans="19:30" ht="11.25" customHeight="1">
      <c r="S886" s="62"/>
      <c r="T886" s="62"/>
      <c r="U886" s="62"/>
      <c r="V886" s="62"/>
      <c r="W886" s="62"/>
      <c r="X886" s="62"/>
      <c r="Y886" s="62"/>
      <c r="Z886" s="62"/>
      <c r="AA886" s="62"/>
      <c r="AB886" s="62"/>
      <c r="AC886" s="62"/>
      <c r="AD886" s="62"/>
    </row>
    <row r="887" spans="19:30" ht="11.25" customHeight="1">
      <c r="S887" s="62"/>
      <c r="T887" s="62"/>
      <c r="U887" s="62"/>
      <c r="V887" s="62"/>
      <c r="W887" s="62"/>
      <c r="X887" s="62"/>
      <c r="Y887" s="62"/>
      <c r="Z887" s="62"/>
      <c r="AA887" s="62"/>
      <c r="AB887" s="62"/>
      <c r="AC887" s="62"/>
      <c r="AD887" s="62"/>
    </row>
    <row r="888" spans="19:30" ht="11.25" customHeight="1">
      <c r="S888" s="62"/>
      <c r="T888" s="62"/>
      <c r="U888" s="62"/>
      <c r="V888" s="62"/>
      <c r="W888" s="62"/>
      <c r="X888" s="62"/>
      <c r="Y888" s="62"/>
      <c r="Z888" s="62"/>
      <c r="AA888" s="62"/>
      <c r="AB888" s="62"/>
      <c r="AC888" s="62"/>
      <c r="AD888" s="62"/>
    </row>
    <row r="889" spans="19:30" ht="11.25" customHeight="1">
      <c r="S889" s="62"/>
      <c r="T889" s="62"/>
      <c r="U889" s="62"/>
      <c r="V889" s="62"/>
      <c r="W889" s="62"/>
      <c r="X889" s="62"/>
      <c r="Y889" s="62"/>
      <c r="Z889" s="62"/>
      <c r="AA889" s="62"/>
      <c r="AB889" s="62"/>
      <c r="AC889" s="62"/>
      <c r="AD889" s="62"/>
    </row>
    <row r="890" spans="19:30" ht="11.25" customHeight="1">
      <c r="S890" s="62"/>
      <c r="T890" s="62"/>
      <c r="U890" s="62"/>
      <c r="V890" s="62"/>
      <c r="W890" s="62"/>
      <c r="X890" s="62"/>
      <c r="Y890" s="62"/>
      <c r="Z890" s="62"/>
      <c r="AA890" s="62"/>
      <c r="AB890" s="62"/>
      <c r="AC890" s="62"/>
      <c r="AD890" s="62"/>
    </row>
    <row r="891" spans="19:30" ht="11.25" customHeight="1">
      <c r="S891" s="62"/>
      <c r="T891" s="62"/>
      <c r="U891" s="62"/>
      <c r="V891" s="62"/>
      <c r="W891" s="62"/>
      <c r="X891" s="62"/>
      <c r="Y891" s="62"/>
      <c r="Z891" s="62"/>
      <c r="AA891" s="62"/>
      <c r="AB891" s="62"/>
      <c r="AC891" s="62"/>
      <c r="AD891" s="62"/>
    </row>
    <row r="892" spans="19:30" ht="11.25" customHeight="1"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</row>
    <row r="893" spans="19:30" ht="11.25" customHeight="1"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</row>
    <row r="894" spans="19:30" ht="11.25" customHeight="1"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</row>
    <row r="895" spans="19:30" ht="11.25" customHeight="1"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</row>
    <row r="896" spans="19:30" ht="11.25" customHeight="1"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</row>
    <row r="897" spans="19:30" ht="11.25" customHeight="1"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</row>
    <row r="898" spans="19:30" ht="11.25" customHeight="1"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</row>
    <row r="899" spans="19:30" ht="11.25" customHeight="1"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</row>
    <row r="900" spans="19:30" ht="11.25" customHeight="1"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</row>
    <row r="901" spans="19:30" ht="11.25" customHeight="1"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</row>
    <row r="902" spans="19:30" ht="11.25" customHeight="1"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</row>
    <row r="903" spans="19:30" ht="11.25" customHeight="1"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</row>
    <row r="904" spans="19:30" ht="11.25" customHeight="1"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</row>
    <row r="905" spans="19:30" ht="11.25" customHeight="1"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</row>
    <row r="906" spans="19:30" ht="11.25" customHeight="1"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</row>
    <row r="907" spans="19:30" ht="11.25" customHeight="1"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</row>
    <row r="908" spans="19:30" ht="11.25" customHeight="1"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</row>
    <row r="909" spans="19:30" ht="11.25" customHeight="1"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</row>
    <row r="910" spans="19:30" ht="11.25" customHeight="1"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</row>
    <row r="911" spans="19:30" ht="11.25" customHeight="1"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</row>
    <row r="912" spans="19:30" ht="11.25" customHeight="1"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</row>
    <row r="913" spans="19:30" ht="11.25" customHeight="1"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</row>
    <row r="914" spans="19:30" ht="11.25" customHeight="1"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</row>
    <row r="915" spans="19:30" ht="11.25" customHeight="1"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</row>
    <row r="916" spans="19:30" ht="11.25" customHeight="1"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</row>
    <row r="917" spans="19:30" ht="11.25" customHeight="1"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</row>
    <row r="918" spans="19:30" ht="11.25" customHeight="1"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</row>
    <row r="919" spans="19:30" ht="11.25" customHeight="1"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</row>
    <row r="920" spans="19:30" ht="11.25" customHeight="1"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</row>
    <row r="921" spans="19:30" ht="11.25" customHeight="1"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</row>
    <row r="922" spans="19:30" ht="11.25" customHeight="1"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</row>
    <row r="923" spans="19:30" ht="11.25" customHeight="1"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</row>
    <row r="924" spans="19:30" ht="11.25" customHeight="1"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</row>
    <row r="925" spans="19:30" ht="11.25" customHeight="1">
      <c r="S925" s="62"/>
      <c r="T925" s="62"/>
      <c r="U925" s="62"/>
      <c r="V925" s="62"/>
      <c r="W925" s="62"/>
      <c r="X925" s="62"/>
      <c r="Y925" s="62"/>
      <c r="Z925" s="62"/>
      <c r="AA925" s="62"/>
      <c r="AB925" s="62"/>
      <c r="AC925" s="62"/>
      <c r="AD925" s="62"/>
    </row>
    <row r="926" spans="19:30" ht="11.25" customHeight="1">
      <c r="S926" s="62"/>
      <c r="T926" s="62"/>
      <c r="U926" s="62"/>
      <c r="V926" s="62"/>
      <c r="W926" s="62"/>
      <c r="X926" s="62"/>
      <c r="Y926" s="62"/>
      <c r="Z926" s="62"/>
      <c r="AA926" s="62"/>
      <c r="AB926" s="62"/>
      <c r="AC926" s="62"/>
      <c r="AD926" s="62"/>
    </row>
    <row r="927" spans="19:30" ht="11.25" customHeight="1">
      <c r="S927" s="62"/>
      <c r="T927" s="62"/>
      <c r="U927" s="62"/>
      <c r="V927" s="62"/>
      <c r="W927" s="62"/>
      <c r="X927" s="62"/>
      <c r="Y927" s="62"/>
      <c r="Z927" s="62"/>
      <c r="AA927" s="62"/>
      <c r="AB927" s="62"/>
      <c r="AC927" s="62"/>
      <c r="AD927" s="62"/>
    </row>
    <row r="928" spans="19:30" ht="11.25" customHeight="1">
      <c r="S928" s="62"/>
      <c r="T928" s="62"/>
      <c r="U928" s="62"/>
      <c r="V928" s="62"/>
      <c r="W928" s="62"/>
      <c r="X928" s="62"/>
      <c r="Y928" s="62"/>
      <c r="Z928" s="62"/>
      <c r="AA928" s="62"/>
      <c r="AB928" s="62"/>
      <c r="AC928" s="62"/>
      <c r="AD928" s="62"/>
    </row>
    <row r="929" spans="19:30" ht="11.25" customHeight="1">
      <c r="S929" s="62"/>
      <c r="T929" s="62"/>
      <c r="U929" s="62"/>
      <c r="V929" s="62"/>
      <c r="W929" s="62"/>
      <c r="X929" s="62"/>
      <c r="Y929" s="62"/>
      <c r="Z929" s="62"/>
      <c r="AA929" s="62"/>
      <c r="AB929" s="62"/>
      <c r="AC929" s="62"/>
      <c r="AD929" s="62"/>
    </row>
    <row r="930" spans="19:30" ht="11.25" customHeight="1">
      <c r="S930" s="62"/>
      <c r="T930" s="62"/>
      <c r="U930" s="62"/>
      <c r="V930" s="62"/>
      <c r="W930" s="62"/>
      <c r="X930" s="62"/>
      <c r="Y930" s="62"/>
      <c r="Z930" s="62"/>
      <c r="AA930" s="62"/>
      <c r="AB930" s="62"/>
      <c r="AC930" s="62"/>
      <c r="AD930" s="62"/>
    </row>
    <row r="931" spans="19:30" ht="11.25" customHeight="1">
      <c r="S931" s="62"/>
      <c r="T931" s="62"/>
      <c r="U931" s="62"/>
      <c r="V931" s="62"/>
      <c r="W931" s="62"/>
      <c r="X931" s="62"/>
      <c r="Y931" s="62"/>
      <c r="Z931" s="62"/>
      <c r="AA931" s="62"/>
      <c r="AB931" s="62"/>
      <c r="AC931" s="62"/>
      <c r="AD931" s="62"/>
    </row>
    <row r="932" spans="19:30" ht="11.25" customHeight="1">
      <c r="S932" s="62"/>
      <c r="T932" s="62"/>
      <c r="U932" s="62"/>
      <c r="V932" s="62"/>
      <c r="W932" s="62"/>
      <c r="X932" s="62"/>
      <c r="Y932" s="62"/>
      <c r="Z932" s="62"/>
      <c r="AA932" s="62"/>
      <c r="AB932" s="62"/>
      <c r="AC932" s="62"/>
      <c r="AD932" s="62"/>
    </row>
    <row r="933" spans="19:30" ht="11.25" customHeight="1">
      <c r="S933" s="62"/>
      <c r="T933" s="62"/>
      <c r="U933" s="62"/>
      <c r="V933" s="62"/>
      <c r="W933" s="62"/>
      <c r="X933" s="62"/>
      <c r="Y933" s="62"/>
      <c r="Z933" s="62"/>
      <c r="AA933" s="62"/>
      <c r="AB933" s="62"/>
      <c r="AC933" s="62"/>
      <c r="AD933" s="62"/>
    </row>
    <row r="934" spans="19:30" ht="11.25" customHeight="1">
      <c r="S934" s="62"/>
      <c r="T934" s="62"/>
      <c r="U934" s="62"/>
      <c r="V934" s="62"/>
      <c r="W934" s="62"/>
      <c r="X934" s="62"/>
      <c r="Y934" s="62"/>
      <c r="Z934" s="62"/>
      <c r="AA934" s="62"/>
      <c r="AB934" s="62"/>
      <c r="AC934" s="62"/>
      <c r="AD934" s="62"/>
    </row>
    <row r="935" spans="19:30" ht="11.25" customHeight="1">
      <c r="S935" s="62"/>
      <c r="T935" s="62"/>
      <c r="U935" s="62"/>
      <c r="V935" s="62"/>
      <c r="W935" s="62"/>
      <c r="X935" s="62"/>
      <c r="Y935" s="62"/>
      <c r="Z935" s="62"/>
      <c r="AA935" s="62"/>
      <c r="AB935" s="62"/>
      <c r="AC935" s="62"/>
      <c r="AD935" s="62"/>
    </row>
    <row r="936" spans="19:30" ht="11.25" customHeight="1">
      <c r="S936" s="62"/>
      <c r="T936" s="62"/>
      <c r="U936" s="62"/>
      <c r="V936" s="62"/>
      <c r="W936" s="62"/>
      <c r="X936" s="62"/>
      <c r="Y936" s="62"/>
      <c r="Z936" s="62"/>
      <c r="AA936" s="62"/>
      <c r="AB936" s="62"/>
      <c r="AC936" s="62"/>
      <c r="AD936" s="62"/>
    </row>
    <row r="937" spans="19:30" ht="11.25" customHeight="1">
      <c r="S937" s="62"/>
      <c r="T937" s="62"/>
      <c r="U937" s="62"/>
      <c r="V937" s="62"/>
      <c r="W937" s="62"/>
      <c r="X937" s="62"/>
      <c r="Y937" s="62"/>
      <c r="Z937" s="62"/>
      <c r="AA937" s="62"/>
      <c r="AB937" s="62"/>
      <c r="AC937" s="62"/>
      <c r="AD937" s="62"/>
    </row>
    <row r="938" spans="19:30" ht="11.25" customHeight="1">
      <c r="S938" s="62"/>
      <c r="T938" s="62"/>
      <c r="U938" s="62"/>
      <c r="V938" s="62"/>
      <c r="W938" s="62"/>
      <c r="X938" s="62"/>
      <c r="Y938" s="62"/>
      <c r="Z938" s="62"/>
      <c r="AA938" s="62"/>
      <c r="AB938" s="62"/>
      <c r="AC938" s="62"/>
      <c r="AD938" s="62"/>
    </row>
    <row r="939" spans="19:30" ht="11.25" customHeight="1">
      <c r="S939" s="62"/>
      <c r="T939" s="62"/>
      <c r="U939" s="62"/>
      <c r="V939" s="62"/>
      <c r="W939" s="62"/>
      <c r="X939" s="62"/>
      <c r="Y939" s="62"/>
      <c r="Z939" s="62"/>
      <c r="AA939" s="62"/>
      <c r="AB939" s="62"/>
      <c r="AC939" s="62"/>
      <c r="AD939" s="62"/>
    </row>
    <row r="940" spans="19:30" ht="11.25" customHeight="1">
      <c r="S940" s="62"/>
      <c r="T940" s="62"/>
      <c r="U940" s="62"/>
      <c r="V940" s="62"/>
      <c r="W940" s="62"/>
      <c r="X940" s="62"/>
      <c r="Y940" s="62"/>
      <c r="Z940" s="62"/>
      <c r="AA940" s="62"/>
      <c r="AB940" s="62"/>
      <c r="AC940" s="62"/>
      <c r="AD940" s="62"/>
    </row>
    <row r="941" spans="19:30" ht="11.25" customHeight="1">
      <c r="S941" s="62"/>
      <c r="T941" s="62"/>
      <c r="U941" s="62"/>
      <c r="V941" s="62"/>
      <c r="W941" s="62"/>
      <c r="X941" s="62"/>
      <c r="Y941" s="62"/>
      <c r="Z941" s="62"/>
      <c r="AA941" s="62"/>
      <c r="AB941" s="62"/>
      <c r="AC941" s="62"/>
      <c r="AD941" s="62"/>
    </row>
    <row r="942" spans="19:30" ht="11.25" customHeight="1">
      <c r="S942" s="62"/>
      <c r="T942" s="62"/>
      <c r="U942" s="62"/>
      <c r="V942" s="62"/>
      <c r="W942" s="62"/>
      <c r="X942" s="62"/>
      <c r="Y942" s="62"/>
      <c r="Z942" s="62"/>
      <c r="AA942" s="62"/>
      <c r="AB942" s="62"/>
      <c r="AC942" s="62"/>
      <c r="AD942" s="62"/>
    </row>
    <row r="943" spans="19:30" ht="11.25" customHeight="1">
      <c r="S943" s="62"/>
      <c r="T943" s="62"/>
      <c r="U943" s="62"/>
      <c r="V943" s="62"/>
      <c r="W943" s="62"/>
      <c r="X943" s="62"/>
      <c r="Y943" s="62"/>
      <c r="Z943" s="62"/>
      <c r="AA943" s="62"/>
      <c r="AB943" s="62"/>
      <c r="AC943" s="62"/>
      <c r="AD943" s="62"/>
    </row>
    <row r="944" spans="19:30" ht="11.25" customHeight="1">
      <c r="S944" s="62"/>
      <c r="T944" s="62"/>
      <c r="U944" s="62"/>
      <c r="V944" s="62"/>
      <c r="W944" s="62"/>
      <c r="X944" s="62"/>
      <c r="Y944" s="62"/>
      <c r="Z944" s="62"/>
      <c r="AA944" s="62"/>
      <c r="AB944" s="62"/>
      <c r="AC944" s="62"/>
      <c r="AD944" s="62"/>
    </row>
    <row r="945" spans="19:30" ht="11.25" customHeight="1">
      <c r="S945" s="62"/>
      <c r="T945" s="62"/>
      <c r="U945" s="62"/>
      <c r="V945" s="62"/>
      <c r="W945" s="62"/>
      <c r="X945" s="62"/>
      <c r="Y945" s="62"/>
      <c r="Z945" s="62"/>
      <c r="AA945" s="62"/>
      <c r="AB945" s="62"/>
      <c r="AC945" s="62"/>
      <c r="AD945" s="62"/>
    </row>
    <row r="946" spans="19:30" ht="11.25" customHeight="1">
      <c r="S946" s="62"/>
      <c r="T946" s="62"/>
      <c r="U946" s="62"/>
      <c r="V946" s="62"/>
      <c r="W946" s="62"/>
      <c r="X946" s="62"/>
      <c r="Y946" s="62"/>
      <c r="Z946" s="62"/>
      <c r="AA946" s="62"/>
      <c r="AB946" s="62"/>
      <c r="AC946" s="62"/>
      <c r="AD946" s="62"/>
    </row>
    <row r="947" spans="19:30" ht="11.25" customHeight="1">
      <c r="S947" s="62"/>
      <c r="T947" s="62"/>
      <c r="U947" s="62"/>
      <c r="V947" s="62"/>
      <c r="W947" s="62"/>
      <c r="X947" s="62"/>
      <c r="Y947" s="62"/>
      <c r="Z947" s="62"/>
      <c r="AA947" s="62"/>
      <c r="AB947" s="62"/>
      <c r="AC947" s="62"/>
      <c r="AD947" s="62"/>
    </row>
    <row r="948" spans="19:30" ht="11.25" customHeight="1">
      <c r="S948" s="62"/>
      <c r="T948" s="62"/>
      <c r="U948" s="62"/>
      <c r="V948" s="62"/>
      <c r="W948" s="62"/>
      <c r="X948" s="62"/>
      <c r="Y948" s="62"/>
      <c r="Z948" s="62"/>
      <c r="AA948" s="62"/>
      <c r="AB948" s="62"/>
      <c r="AC948" s="62"/>
      <c r="AD948" s="62"/>
    </row>
    <row r="949" spans="19:30" ht="11.25" customHeight="1">
      <c r="S949" s="62"/>
      <c r="T949" s="62"/>
      <c r="U949" s="62"/>
      <c r="V949" s="62"/>
      <c r="W949" s="62"/>
      <c r="X949" s="62"/>
      <c r="Y949" s="62"/>
      <c r="Z949" s="62"/>
      <c r="AA949" s="62"/>
      <c r="AB949" s="62"/>
      <c r="AC949" s="62"/>
      <c r="AD949" s="62"/>
    </row>
    <row r="950" spans="19:30" ht="11.25" customHeight="1">
      <c r="S950" s="62"/>
      <c r="T950" s="62"/>
      <c r="U950" s="62"/>
      <c r="V950" s="62"/>
      <c r="W950" s="62"/>
      <c r="X950" s="62"/>
      <c r="Y950" s="62"/>
      <c r="Z950" s="62"/>
      <c r="AA950" s="62"/>
      <c r="AB950" s="62"/>
      <c r="AC950" s="62"/>
      <c r="AD950" s="62"/>
    </row>
    <row r="951" spans="19:30" ht="11.25" customHeight="1">
      <c r="S951" s="62"/>
      <c r="T951" s="62"/>
      <c r="U951" s="62"/>
      <c r="V951" s="62"/>
      <c r="W951" s="62"/>
      <c r="X951" s="62"/>
      <c r="Y951" s="62"/>
      <c r="Z951" s="62"/>
      <c r="AA951" s="62"/>
      <c r="AB951" s="62"/>
      <c r="AC951" s="62"/>
      <c r="AD951" s="62"/>
    </row>
    <row r="952" spans="19:30" ht="11.25" customHeight="1">
      <c r="S952" s="62"/>
      <c r="T952" s="62"/>
      <c r="U952" s="62"/>
      <c r="V952" s="62"/>
      <c r="W952" s="62"/>
      <c r="X952" s="62"/>
      <c r="Y952" s="62"/>
      <c r="Z952" s="62"/>
      <c r="AA952" s="62"/>
      <c r="AB952" s="62"/>
      <c r="AC952" s="62"/>
      <c r="AD952" s="62"/>
    </row>
    <row r="953" spans="19:30" ht="11.25" customHeight="1">
      <c r="S953" s="62"/>
      <c r="T953" s="62"/>
      <c r="U953" s="62"/>
      <c r="V953" s="62"/>
      <c r="W953" s="62"/>
      <c r="X953" s="62"/>
      <c r="Y953" s="62"/>
      <c r="Z953" s="62"/>
      <c r="AA953" s="62"/>
      <c r="AB953" s="62"/>
      <c r="AC953" s="62"/>
      <c r="AD953" s="62"/>
    </row>
    <row r="954" spans="19:30" ht="11.25" customHeight="1">
      <c r="S954" s="62"/>
      <c r="T954" s="62"/>
      <c r="U954" s="62"/>
      <c r="V954" s="62"/>
      <c r="W954" s="62"/>
      <c r="X954" s="62"/>
      <c r="Y954" s="62"/>
      <c r="Z954" s="62"/>
      <c r="AA954" s="62"/>
      <c r="AB954" s="62"/>
      <c r="AC954" s="62"/>
      <c r="AD954" s="62"/>
    </row>
    <row r="955" spans="19:30" ht="11.25" customHeight="1">
      <c r="S955" s="62"/>
      <c r="T955" s="62"/>
      <c r="U955" s="62"/>
      <c r="V955" s="62"/>
      <c r="W955" s="62"/>
      <c r="X955" s="62"/>
      <c r="Y955" s="62"/>
      <c r="Z955" s="62"/>
      <c r="AA955" s="62"/>
      <c r="AB955" s="62"/>
      <c r="AC955" s="62"/>
      <c r="AD955" s="62"/>
    </row>
    <row r="956" spans="19:30" ht="11.25" customHeight="1">
      <c r="S956" s="62"/>
      <c r="T956" s="62"/>
      <c r="U956" s="62"/>
      <c r="V956" s="62"/>
      <c r="W956" s="62"/>
      <c r="X956" s="62"/>
      <c r="Y956" s="62"/>
      <c r="Z956" s="62"/>
      <c r="AA956" s="62"/>
      <c r="AB956" s="62"/>
      <c r="AC956" s="62"/>
      <c r="AD956" s="62"/>
    </row>
    <row r="957" spans="19:30" ht="11.25" customHeight="1">
      <c r="S957" s="62"/>
      <c r="T957" s="62"/>
      <c r="U957" s="62"/>
      <c r="V957" s="62"/>
      <c r="W957" s="62"/>
      <c r="X957" s="62"/>
      <c r="Y957" s="62"/>
      <c r="Z957" s="62"/>
      <c r="AA957" s="62"/>
      <c r="AB957" s="62"/>
      <c r="AC957" s="62"/>
      <c r="AD957" s="62"/>
    </row>
    <row r="958" spans="19:30" ht="11.25" customHeight="1">
      <c r="S958" s="62"/>
      <c r="T958" s="62"/>
      <c r="U958" s="62"/>
      <c r="V958" s="62"/>
      <c r="W958" s="62"/>
      <c r="X958" s="62"/>
      <c r="Y958" s="62"/>
      <c r="Z958" s="62"/>
      <c r="AA958" s="62"/>
      <c r="AB958" s="62"/>
      <c r="AC958" s="62"/>
      <c r="AD958" s="62"/>
    </row>
    <row r="959" spans="19:30" ht="11.25" customHeight="1">
      <c r="S959" s="62"/>
      <c r="T959" s="62"/>
      <c r="U959" s="62"/>
      <c r="V959" s="62"/>
      <c r="W959" s="62"/>
      <c r="X959" s="62"/>
      <c r="Y959" s="62"/>
      <c r="Z959" s="62"/>
      <c r="AA959" s="62"/>
      <c r="AB959" s="62"/>
      <c r="AC959" s="62"/>
      <c r="AD959" s="62"/>
    </row>
    <row r="960" spans="19:30" ht="11.25" customHeight="1">
      <c r="S960" s="62"/>
      <c r="T960" s="62"/>
      <c r="U960" s="62"/>
      <c r="V960" s="62"/>
      <c r="W960" s="62"/>
      <c r="X960" s="62"/>
      <c r="Y960" s="62"/>
      <c r="Z960" s="62"/>
      <c r="AA960" s="62"/>
      <c r="AB960" s="62"/>
      <c r="AC960" s="62"/>
      <c r="AD960" s="62"/>
    </row>
    <row r="961" spans="19:30" ht="11.25" customHeight="1">
      <c r="S961" s="62"/>
      <c r="T961" s="62"/>
      <c r="U961" s="62"/>
      <c r="V961" s="62"/>
      <c r="W961" s="62"/>
      <c r="X961" s="62"/>
      <c r="Y961" s="62"/>
      <c r="Z961" s="62"/>
      <c r="AA961" s="62"/>
      <c r="AB961" s="62"/>
      <c r="AC961" s="62"/>
      <c r="AD961" s="62"/>
    </row>
    <row r="962" spans="19:30" ht="11.25" customHeight="1">
      <c r="S962" s="62"/>
      <c r="T962" s="62"/>
      <c r="U962" s="62"/>
      <c r="V962" s="62"/>
      <c r="W962" s="62"/>
      <c r="X962" s="62"/>
      <c r="Y962" s="62"/>
      <c r="Z962" s="62"/>
      <c r="AA962" s="62"/>
      <c r="AB962" s="62"/>
      <c r="AC962" s="62"/>
      <c r="AD962" s="62"/>
    </row>
    <row r="963" spans="19:30" ht="11.25" customHeight="1">
      <c r="S963" s="62"/>
      <c r="T963" s="62"/>
      <c r="U963" s="62"/>
      <c r="V963" s="62"/>
      <c r="W963" s="62"/>
      <c r="X963" s="62"/>
      <c r="Y963" s="62"/>
      <c r="Z963" s="62"/>
      <c r="AA963" s="62"/>
      <c r="AB963" s="62"/>
      <c r="AC963" s="62"/>
      <c r="AD963" s="62"/>
    </row>
    <row r="964" spans="19:30" ht="11.25" customHeight="1">
      <c r="S964" s="62"/>
      <c r="T964" s="62"/>
      <c r="U964" s="62"/>
      <c r="V964" s="62"/>
      <c r="W964" s="62"/>
      <c r="X964" s="62"/>
      <c r="Y964" s="62"/>
      <c r="Z964" s="62"/>
      <c r="AA964" s="62"/>
      <c r="AB964" s="62"/>
      <c r="AC964" s="62"/>
      <c r="AD964" s="62"/>
    </row>
    <row r="965" spans="19:30" ht="11.25" customHeight="1">
      <c r="S965" s="62"/>
      <c r="T965" s="62"/>
      <c r="U965" s="62"/>
      <c r="V965" s="62"/>
      <c r="W965" s="62"/>
      <c r="X965" s="62"/>
      <c r="Y965" s="62"/>
      <c r="Z965" s="62"/>
      <c r="AA965" s="62"/>
      <c r="AB965" s="62"/>
      <c r="AC965" s="62"/>
      <c r="AD965" s="62"/>
    </row>
    <row r="966" spans="19:30" ht="11.25" customHeight="1">
      <c r="S966" s="62"/>
      <c r="T966" s="62"/>
      <c r="U966" s="62"/>
      <c r="V966" s="62"/>
      <c r="W966" s="62"/>
      <c r="X966" s="62"/>
      <c r="Y966" s="62"/>
      <c r="Z966" s="62"/>
      <c r="AA966" s="62"/>
      <c r="AB966" s="62"/>
      <c r="AC966" s="62"/>
      <c r="AD966" s="62"/>
    </row>
    <row r="967" spans="19:30" ht="11.25" customHeight="1">
      <c r="S967" s="62"/>
      <c r="T967" s="62"/>
      <c r="U967" s="62"/>
      <c r="V967" s="62"/>
      <c r="W967" s="62"/>
      <c r="X967" s="62"/>
      <c r="Y967" s="62"/>
      <c r="Z967" s="62"/>
      <c r="AA967" s="62"/>
      <c r="AB967" s="62"/>
      <c r="AC967" s="62"/>
      <c r="AD967" s="62"/>
    </row>
    <row r="968" spans="19:30" ht="11.25" customHeight="1">
      <c r="S968" s="62"/>
      <c r="T968" s="62"/>
      <c r="U968" s="62"/>
      <c r="V968" s="62"/>
      <c r="W968" s="62"/>
      <c r="X968" s="62"/>
      <c r="Y968" s="62"/>
      <c r="Z968" s="62"/>
      <c r="AA968" s="62"/>
      <c r="AB968" s="62"/>
      <c r="AC968" s="62"/>
      <c r="AD968" s="62"/>
    </row>
    <row r="969" spans="19:30" ht="11.25" customHeight="1">
      <c r="S969" s="62"/>
      <c r="T969" s="62"/>
      <c r="U969" s="62"/>
      <c r="V969" s="62"/>
      <c r="W969" s="62"/>
      <c r="X969" s="62"/>
      <c r="Y969" s="62"/>
      <c r="Z969" s="62"/>
      <c r="AA969" s="62"/>
      <c r="AB969" s="62"/>
      <c r="AC969" s="62"/>
      <c r="AD969" s="62"/>
    </row>
    <row r="970" spans="19:30" ht="11.25" customHeight="1">
      <c r="S970" s="62"/>
      <c r="T970" s="62"/>
      <c r="U970" s="62"/>
      <c r="V970" s="62"/>
      <c r="W970" s="62"/>
      <c r="X970" s="62"/>
      <c r="Y970" s="62"/>
      <c r="Z970" s="62"/>
      <c r="AA970" s="62"/>
      <c r="AB970" s="62"/>
      <c r="AC970" s="62"/>
      <c r="AD970" s="62"/>
    </row>
    <row r="971" spans="19:30" ht="11.25" customHeight="1">
      <c r="S971" s="62"/>
      <c r="T971" s="62"/>
      <c r="U971" s="62"/>
      <c r="V971" s="62"/>
      <c r="W971" s="62"/>
      <c r="X971" s="62"/>
      <c r="Y971" s="62"/>
      <c r="Z971" s="62"/>
      <c r="AA971" s="62"/>
      <c r="AB971" s="62"/>
      <c r="AC971" s="62"/>
      <c r="AD971" s="62"/>
    </row>
    <row r="972" spans="19:30" ht="11.25" customHeight="1">
      <c r="S972" s="62"/>
      <c r="T972" s="62"/>
      <c r="U972" s="62"/>
      <c r="V972" s="62"/>
      <c r="W972" s="62"/>
      <c r="X972" s="62"/>
      <c r="Y972" s="62"/>
      <c r="Z972" s="62"/>
      <c r="AA972" s="62"/>
      <c r="AB972" s="62"/>
      <c r="AC972" s="62"/>
      <c r="AD972" s="62"/>
    </row>
    <row r="973" spans="19:30" ht="11.25" customHeight="1">
      <c r="S973" s="62"/>
      <c r="T973" s="62"/>
      <c r="U973" s="62"/>
      <c r="V973" s="62"/>
      <c r="W973" s="62"/>
      <c r="X973" s="62"/>
      <c r="Y973" s="62"/>
      <c r="Z973" s="62"/>
      <c r="AA973" s="62"/>
      <c r="AB973" s="62"/>
      <c r="AC973" s="62"/>
      <c r="AD973" s="62"/>
    </row>
    <row r="974" spans="19:30" ht="11.25" customHeight="1">
      <c r="S974" s="62"/>
      <c r="T974" s="62"/>
      <c r="U974" s="62"/>
      <c r="V974" s="62"/>
      <c r="W974" s="62"/>
      <c r="X974" s="62"/>
      <c r="Y974" s="62"/>
      <c r="Z974" s="62"/>
      <c r="AA974" s="62"/>
      <c r="AB974" s="62"/>
      <c r="AC974" s="62"/>
      <c r="AD974" s="62"/>
    </row>
    <row r="975" spans="19:30" ht="11.25" customHeight="1">
      <c r="S975" s="62"/>
      <c r="T975" s="62"/>
      <c r="U975" s="62"/>
      <c r="V975" s="62"/>
      <c r="W975" s="62"/>
      <c r="X975" s="62"/>
      <c r="Y975" s="62"/>
      <c r="Z975" s="62"/>
      <c r="AA975" s="62"/>
      <c r="AB975" s="62"/>
      <c r="AC975" s="62"/>
      <c r="AD975" s="62"/>
    </row>
    <row r="976" spans="19:30" ht="11.25" customHeight="1">
      <c r="S976" s="62"/>
      <c r="T976" s="62"/>
      <c r="U976" s="62"/>
      <c r="V976" s="62"/>
      <c r="W976" s="62"/>
      <c r="X976" s="62"/>
      <c r="Y976" s="62"/>
      <c r="Z976" s="62"/>
      <c r="AA976" s="62"/>
      <c r="AB976" s="62"/>
      <c r="AC976" s="62"/>
      <c r="AD976" s="62"/>
    </row>
    <row r="977" spans="19:30" ht="11.25" customHeight="1">
      <c r="S977" s="62"/>
      <c r="T977" s="62"/>
      <c r="U977" s="62"/>
      <c r="V977" s="62"/>
      <c r="W977" s="62"/>
      <c r="X977" s="62"/>
      <c r="Y977" s="62"/>
      <c r="Z977" s="62"/>
      <c r="AA977" s="62"/>
      <c r="AB977" s="62"/>
      <c r="AC977" s="62"/>
      <c r="AD977" s="62"/>
    </row>
    <row r="978" spans="19:30" ht="11.25" customHeight="1">
      <c r="S978" s="62"/>
      <c r="T978" s="62"/>
      <c r="U978" s="62"/>
      <c r="V978" s="62"/>
      <c r="W978" s="62"/>
      <c r="X978" s="62"/>
      <c r="Y978" s="62"/>
      <c r="Z978" s="62"/>
      <c r="AA978" s="62"/>
      <c r="AB978" s="62"/>
      <c r="AC978" s="62"/>
      <c r="AD978" s="62"/>
    </row>
    <row r="979" spans="19:30" ht="11.25" customHeight="1">
      <c r="S979" s="62"/>
      <c r="T979" s="62"/>
      <c r="U979" s="62"/>
      <c r="V979" s="62"/>
      <c r="W979" s="62"/>
      <c r="X979" s="62"/>
      <c r="Y979" s="62"/>
      <c r="Z979" s="62"/>
      <c r="AA979" s="62"/>
      <c r="AB979" s="62"/>
      <c r="AC979" s="62"/>
      <c r="AD979" s="62"/>
    </row>
    <row r="980" spans="19:30" ht="11.25" customHeight="1">
      <c r="S980" s="62"/>
      <c r="T980" s="62"/>
      <c r="U980" s="62"/>
      <c r="V980" s="62"/>
      <c r="W980" s="62"/>
      <c r="X980" s="62"/>
      <c r="Y980" s="62"/>
      <c r="Z980" s="62"/>
      <c r="AA980" s="62"/>
      <c r="AB980" s="62"/>
      <c r="AC980" s="62"/>
      <c r="AD980" s="62"/>
    </row>
    <row r="981" spans="19:30" ht="11.25" customHeight="1">
      <c r="S981" s="62"/>
      <c r="T981" s="62"/>
      <c r="U981" s="62"/>
      <c r="V981" s="62"/>
      <c r="W981" s="62"/>
      <c r="X981" s="62"/>
      <c r="Y981" s="62"/>
      <c r="Z981" s="62"/>
      <c r="AA981" s="62"/>
      <c r="AB981" s="62"/>
      <c r="AC981" s="62"/>
      <c r="AD981" s="62"/>
    </row>
    <row r="982" spans="19:30" ht="11.25" customHeight="1">
      <c r="S982" s="62"/>
      <c r="T982" s="62"/>
      <c r="U982" s="62"/>
      <c r="V982" s="62"/>
      <c r="W982" s="62"/>
      <c r="X982" s="62"/>
      <c r="Y982" s="62"/>
      <c r="Z982" s="62"/>
      <c r="AA982" s="62"/>
      <c r="AB982" s="62"/>
      <c r="AC982" s="62"/>
      <c r="AD982" s="62"/>
    </row>
    <row r="983" spans="19:30" ht="11.25" customHeight="1">
      <c r="S983" s="62"/>
      <c r="T983" s="62"/>
      <c r="U983" s="62"/>
      <c r="V983" s="62"/>
      <c r="W983" s="62"/>
      <c r="X983" s="62"/>
      <c r="Y983" s="62"/>
      <c r="Z983" s="62"/>
      <c r="AA983" s="62"/>
      <c r="AB983" s="62"/>
      <c r="AC983" s="62"/>
      <c r="AD983" s="62"/>
    </row>
    <row r="984" spans="19:30" ht="11.25" customHeight="1">
      <c r="S984" s="62"/>
      <c r="T984" s="62"/>
      <c r="U984" s="62"/>
      <c r="V984" s="62"/>
      <c r="W984" s="62"/>
      <c r="X984" s="62"/>
      <c r="Y984" s="62"/>
      <c r="Z984" s="62"/>
      <c r="AA984" s="62"/>
      <c r="AB984" s="62"/>
      <c r="AC984" s="62"/>
      <c r="AD984" s="62"/>
    </row>
    <row r="985" spans="19:30" ht="11.25" customHeight="1">
      <c r="S985" s="62"/>
      <c r="T985" s="62"/>
      <c r="U985" s="62"/>
      <c r="V985" s="62"/>
      <c r="W985" s="62"/>
      <c r="X985" s="62"/>
      <c r="Y985" s="62"/>
      <c r="Z985" s="62"/>
      <c r="AA985" s="62"/>
      <c r="AB985" s="62"/>
      <c r="AC985" s="62"/>
      <c r="AD985" s="62"/>
    </row>
    <row r="986" spans="19:30" ht="11.25" customHeight="1">
      <c r="S986" s="62"/>
      <c r="T986" s="62"/>
      <c r="U986" s="62"/>
      <c r="V986" s="62"/>
      <c r="W986" s="62"/>
      <c r="X986" s="62"/>
      <c r="Y986" s="62"/>
      <c r="Z986" s="62"/>
      <c r="AA986" s="62"/>
      <c r="AB986" s="62"/>
      <c r="AC986" s="62"/>
      <c r="AD986" s="62"/>
    </row>
    <row r="987" spans="19:30" ht="11.25" customHeight="1">
      <c r="S987" s="62"/>
      <c r="T987" s="62"/>
      <c r="U987" s="62"/>
      <c r="V987" s="62"/>
      <c r="W987" s="62"/>
      <c r="X987" s="62"/>
      <c r="Y987" s="62"/>
      <c r="Z987" s="62"/>
      <c r="AA987" s="62"/>
      <c r="AB987" s="62"/>
      <c r="AC987" s="62"/>
      <c r="AD987" s="62"/>
    </row>
    <row r="988" spans="19:30" ht="11.25" customHeight="1">
      <c r="S988" s="62"/>
      <c r="T988" s="62"/>
      <c r="U988" s="62"/>
      <c r="V988" s="62"/>
      <c r="W988" s="62"/>
      <c r="X988" s="62"/>
      <c r="Y988" s="62"/>
      <c r="Z988" s="62"/>
      <c r="AA988" s="62"/>
      <c r="AB988" s="62"/>
      <c r="AC988" s="62"/>
      <c r="AD988" s="62"/>
    </row>
    <row r="989" spans="19:30" ht="11.25" customHeight="1">
      <c r="S989" s="62"/>
      <c r="T989" s="62"/>
      <c r="U989" s="62"/>
      <c r="V989" s="62"/>
      <c r="W989" s="62"/>
      <c r="X989" s="62"/>
      <c r="Y989" s="62"/>
      <c r="Z989" s="62"/>
      <c r="AA989" s="62"/>
      <c r="AB989" s="62"/>
      <c r="AC989" s="62"/>
      <c r="AD989" s="62"/>
    </row>
    <row r="990" spans="19:30" ht="11.25" customHeight="1">
      <c r="S990" s="62"/>
      <c r="T990" s="62"/>
      <c r="U990" s="62"/>
      <c r="V990" s="62"/>
      <c r="W990" s="62"/>
      <c r="X990" s="62"/>
      <c r="Y990" s="62"/>
      <c r="Z990" s="62"/>
      <c r="AA990" s="62"/>
      <c r="AB990" s="62"/>
      <c r="AC990" s="62"/>
      <c r="AD990" s="62"/>
    </row>
    <row r="991" spans="19:30" ht="11.25" customHeight="1">
      <c r="S991" s="62"/>
      <c r="T991" s="62"/>
      <c r="U991" s="62"/>
      <c r="V991" s="62"/>
      <c r="W991" s="62"/>
      <c r="X991" s="62"/>
      <c r="Y991" s="62"/>
      <c r="Z991" s="62"/>
      <c r="AA991" s="62"/>
      <c r="AB991" s="62"/>
      <c r="AC991" s="62"/>
      <c r="AD991" s="62"/>
    </row>
    <row r="992" spans="19:30" ht="11.25" customHeight="1">
      <c r="S992" s="62"/>
      <c r="T992" s="62"/>
      <c r="U992" s="62"/>
      <c r="V992" s="62"/>
      <c r="W992" s="62"/>
      <c r="X992" s="62"/>
      <c r="Y992" s="62"/>
      <c r="Z992" s="62"/>
      <c r="AA992" s="62"/>
      <c r="AB992" s="62"/>
      <c r="AC992" s="62"/>
      <c r="AD992" s="62"/>
    </row>
    <row r="993" spans="19:30" ht="11.25" customHeight="1">
      <c r="S993" s="62"/>
      <c r="T993" s="62"/>
      <c r="U993" s="62"/>
      <c r="V993" s="62"/>
      <c r="W993" s="62"/>
      <c r="X993" s="62"/>
      <c r="Y993" s="62"/>
      <c r="Z993" s="62"/>
      <c r="AA993" s="62"/>
      <c r="AB993" s="62"/>
      <c r="AC993" s="62"/>
      <c r="AD993" s="62"/>
    </row>
    <row r="994" spans="19:30" ht="11.25" customHeight="1">
      <c r="S994" s="62"/>
      <c r="T994" s="62"/>
      <c r="U994" s="62"/>
      <c r="V994" s="62"/>
      <c r="W994" s="62"/>
      <c r="X994" s="62"/>
      <c r="Y994" s="62"/>
      <c r="Z994" s="62"/>
      <c r="AA994" s="62"/>
      <c r="AB994" s="62"/>
      <c r="AC994" s="62"/>
      <c r="AD994" s="62"/>
    </row>
    <row r="995" spans="19:30" ht="11.25" customHeight="1">
      <c r="S995" s="62"/>
      <c r="T995" s="62"/>
      <c r="U995" s="62"/>
      <c r="V995" s="62"/>
      <c r="W995" s="62"/>
      <c r="X995" s="62"/>
      <c r="Y995" s="62"/>
      <c r="Z995" s="62"/>
      <c r="AA995" s="62"/>
      <c r="AB995" s="62"/>
      <c r="AC995" s="62"/>
      <c r="AD995" s="62"/>
    </row>
    <row r="996" spans="19:30" ht="11.25" customHeight="1">
      <c r="S996" s="62"/>
      <c r="T996" s="62"/>
      <c r="U996" s="62"/>
      <c r="V996" s="62"/>
      <c r="W996" s="62"/>
      <c r="X996" s="62"/>
      <c r="Y996" s="62"/>
      <c r="Z996" s="62"/>
      <c r="AA996" s="62"/>
      <c r="AB996" s="62"/>
      <c r="AC996" s="62"/>
      <c r="AD996" s="62"/>
    </row>
    <row r="997" spans="19:30" ht="11.25" customHeight="1">
      <c r="S997" s="62"/>
      <c r="T997" s="62"/>
      <c r="U997" s="62"/>
      <c r="V997" s="62"/>
      <c r="W997" s="62"/>
      <c r="X997" s="62"/>
      <c r="Y997" s="62"/>
      <c r="Z997" s="62"/>
      <c r="AA997" s="62"/>
      <c r="AB997" s="62"/>
      <c r="AC997" s="62"/>
      <c r="AD997" s="62"/>
    </row>
    <row r="998" spans="19:30" ht="11.25" customHeight="1">
      <c r="S998" s="62"/>
      <c r="T998" s="62"/>
      <c r="U998" s="62"/>
      <c r="V998" s="62"/>
      <c r="W998" s="62"/>
      <c r="X998" s="62"/>
      <c r="Y998" s="62"/>
      <c r="Z998" s="62"/>
      <c r="AA998" s="62"/>
      <c r="AB998" s="62"/>
      <c r="AC998" s="62"/>
      <c r="AD998" s="62"/>
    </row>
    <row r="999" spans="19:30" ht="11.25" customHeight="1">
      <c r="S999" s="62"/>
      <c r="T999" s="62"/>
      <c r="U999" s="62"/>
      <c r="V999" s="62"/>
      <c r="W999" s="62"/>
      <c r="X999" s="62"/>
      <c r="Y999" s="62"/>
      <c r="Z999" s="62"/>
      <c r="AA999" s="62"/>
      <c r="AB999" s="62"/>
      <c r="AC999" s="62"/>
      <c r="AD999" s="62"/>
    </row>
    <row r="1000" spans="19:30" ht="11.25" customHeight="1">
      <c r="S1000" s="62"/>
      <c r="T1000" s="62"/>
      <c r="U1000" s="62"/>
      <c r="V1000" s="62"/>
      <c r="W1000" s="62"/>
      <c r="X1000" s="62"/>
      <c r="Y1000" s="62"/>
      <c r="Z1000" s="62"/>
      <c r="AA1000" s="62"/>
      <c r="AB1000" s="62"/>
      <c r="AC1000" s="62"/>
      <c r="AD1000" s="62"/>
    </row>
    <row r="1001" spans="19:30" ht="11.25" customHeight="1">
      <c r="S1001" s="62"/>
      <c r="T1001" s="62"/>
      <c r="U1001" s="62"/>
      <c r="V1001" s="62"/>
      <c r="W1001" s="62"/>
      <c r="X1001" s="62"/>
      <c r="Y1001" s="62"/>
      <c r="Z1001" s="62"/>
      <c r="AA1001" s="62"/>
      <c r="AB1001" s="62"/>
      <c r="AC1001" s="62"/>
      <c r="AD1001" s="62"/>
    </row>
    <row r="1002" spans="19:30" ht="11.25" customHeight="1">
      <c r="S1002" s="62"/>
      <c r="T1002" s="62"/>
      <c r="U1002" s="62"/>
      <c r="V1002" s="62"/>
      <c r="W1002" s="62"/>
      <c r="X1002" s="62"/>
      <c r="Y1002" s="62"/>
      <c r="Z1002" s="62"/>
      <c r="AA1002" s="62"/>
      <c r="AB1002" s="62"/>
      <c r="AC1002" s="62"/>
      <c r="AD1002" s="62"/>
    </row>
    <row r="1003" spans="19:30" ht="11.25" customHeight="1">
      <c r="S1003" s="62"/>
      <c r="T1003" s="62"/>
      <c r="U1003" s="62"/>
      <c r="V1003" s="62"/>
      <c r="W1003" s="62"/>
      <c r="X1003" s="62"/>
      <c r="Y1003" s="62"/>
      <c r="Z1003" s="62"/>
      <c r="AA1003" s="62"/>
      <c r="AB1003" s="62"/>
      <c r="AC1003" s="62"/>
      <c r="AD1003" s="62"/>
    </row>
    <row r="1004" spans="19:30" ht="11.25" customHeight="1">
      <c r="S1004" s="62"/>
      <c r="T1004" s="62"/>
      <c r="U1004" s="62"/>
      <c r="V1004" s="62"/>
      <c r="W1004" s="62"/>
      <c r="X1004" s="62"/>
      <c r="Y1004" s="62"/>
      <c r="Z1004" s="62"/>
      <c r="AA1004" s="62"/>
      <c r="AB1004" s="62"/>
      <c r="AC1004" s="62"/>
      <c r="AD1004" s="62"/>
    </row>
    <row r="1005" spans="19:30" ht="11.25" customHeight="1">
      <c r="S1005" s="62"/>
      <c r="T1005" s="62"/>
      <c r="U1005" s="62"/>
      <c r="V1005" s="62"/>
      <c r="W1005" s="62"/>
      <c r="X1005" s="62"/>
      <c r="Y1005" s="62"/>
      <c r="Z1005" s="62"/>
      <c r="AA1005" s="62"/>
      <c r="AB1005" s="62"/>
      <c r="AC1005" s="62"/>
      <c r="AD1005" s="62"/>
    </row>
    <row r="1006" spans="19:30" ht="11.25" customHeight="1">
      <c r="S1006" s="62"/>
      <c r="T1006" s="62"/>
      <c r="U1006" s="62"/>
      <c r="V1006" s="62"/>
      <c r="W1006" s="62"/>
      <c r="X1006" s="62"/>
      <c r="Y1006" s="62"/>
      <c r="Z1006" s="62"/>
      <c r="AA1006" s="62"/>
      <c r="AB1006" s="62"/>
      <c r="AC1006" s="62"/>
      <c r="AD1006" s="62"/>
    </row>
    <row r="1007" spans="19:30" ht="11.25" customHeight="1">
      <c r="S1007" s="62"/>
      <c r="T1007" s="62"/>
      <c r="U1007" s="62"/>
      <c r="V1007" s="62"/>
      <c r="W1007" s="62"/>
      <c r="X1007" s="62"/>
      <c r="Y1007" s="62"/>
      <c r="Z1007" s="62"/>
      <c r="AA1007" s="62"/>
      <c r="AB1007" s="62"/>
      <c r="AC1007" s="62"/>
      <c r="AD1007" s="62"/>
    </row>
    <row r="1008" spans="19:30" ht="11.25" customHeight="1">
      <c r="S1008" s="62"/>
      <c r="T1008" s="62"/>
      <c r="U1008" s="62"/>
      <c r="V1008" s="62"/>
      <c r="W1008" s="62"/>
      <c r="X1008" s="62"/>
      <c r="Y1008" s="62"/>
      <c r="Z1008" s="62"/>
      <c r="AA1008" s="62"/>
      <c r="AB1008" s="62"/>
      <c r="AC1008" s="62"/>
      <c r="AD1008" s="62"/>
    </row>
    <row r="1009" spans="19:30" ht="11.25" customHeight="1">
      <c r="S1009" s="62"/>
      <c r="T1009" s="62"/>
      <c r="U1009" s="62"/>
      <c r="V1009" s="62"/>
      <c r="W1009" s="62"/>
      <c r="X1009" s="62"/>
      <c r="Y1009" s="62"/>
      <c r="Z1009" s="62"/>
      <c r="AA1009" s="62"/>
      <c r="AB1009" s="62"/>
      <c r="AC1009" s="62"/>
      <c r="AD1009" s="62"/>
    </row>
    <row r="1010" spans="19:30" ht="11.25" customHeight="1">
      <c r="S1010" s="62"/>
      <c r="T1010" s="62"/>
      <c r="U1010" s="62"/>
      <c r="V1010" s="62"/>
      <c r="W1010" s="62"/>
      <c r="X1010" s="62"/>
      <c r="Y1010" s="62"/>
      <c r="Z1010" s="62"/>
      <c r="AA1010" s="62"/>
      <c r="AB1010" s="62"/>
      <c r="AC1010" s="62"/>
      <c r="AD1010" s="62"/>
    </row>
    <row r="1011" spans="19:30" ht="11.25" customHeight="1">
      <c r="S1011" s="62"/>
      <c r="T1011" s="62"/>
      <c r="U1011" s="62"/>
      <c r="V1011" s="62"/>
      <c r="W1011" s="62"/>
      <c r="X1011" s="62"/>
      <c r="Y1011" s="62"/>
      <c r="Z1011" s="62"/>
      <c r="AA1011" s="62"/>
      <c r="AB1011" s="62"/>
      <c r="AC1011" s="62"/>
      <c r="AD1011" s="62"/>
    </row>
    <row r="1012" spans="19:30" ht="11.25" customHeight="1">
      <c r="S1012" s="62"/>
      <c r="T1012" s="62"/>
      <c r="U1012" s="62"/>
      <c r="V1012" s="62"/>
      <c r="W1012" s="62"/>
      <c r="X1012" s="62"/>
      <c r="Y1012" s="62"/>
      <c r="Z1012" s="62"/>
      <c r="AA1012" s="62"/>
      <c r="AB1012" s="62"/>
      <c r="AC1012" s="62"/>
      <c r="AD1012" s="62"/>
    </row>
    <row r="1013" spans="19:30" ht="11.25" customHeight="1">
      <c r="S1013" s="62"/>
      <c r="T1013" s="62"/>
      <c r="U1013" s="62"/>
      <c r="V1013" s="62"/>
      <c r="W1013" s="62"/>
      <c r="X1013" s="62"/>
      <c r="Y1013" s="62"/>
      <c r="Z1013" s="62"/>
      <c r="AA1013" s="62"/>
      <c r="AB1013" s="62"/>
      <c r="AC1013" s="62"/>
      <c r="AD1013" s="62"/>
    </row>
    <row r="1014" spans="19:30" ht="11.25" customHeight="1">
      <c r="S1014" s="62"/>
      <c r="T1014" s="62"/>
      <c r="U1014" s="62"/>
      <c r="V1014" s="62"/>
      <c r="W1014" s="62"/>
      <c r="X1014" s="62"/>
      <c r="Y1014" s="62"/>
      <c r="Z1014" s="62"/>
      <c r="AA1014" s="62"/>
      <c r="AB1014" s="62"/>
      <c r="AC1014" s="62"/>
      <c r="AD1014" s="62"/>
    </row>
    <row r="1015" spans="19:30" ht="11.25" customHeight="1">
      <c r="S1015" s="62"/>
      <c r="T1015" s="62"/>
      <c r="U1015" s="62"/>
      <c r="V1015" s="62"/>
      <c r="W1015" s="62"/>
      <c r="X1015" s="62"/>
      <c r="Y1015" s="62"/>
      <c r="Z1015" s="62"/>
      <c r="AA1015" s="62"/>
      <c r="AB1015" s="62"/>
      <c r="AC1015" s="62"/>
      <c r="AD1015" s="62"/>
    </row>
    <row r="1016" spans="19:30" ht="11.25" customHeight="1">
      <c r="S1016" s="62"/>
      <c r="T1016" s="62"/>
      <c r="U1016" s="62"/>
      <c r="V1016" s="62"/>
      <c r="W1016" s="62"/>
      <c r="X1016" s="62"/>
      <c r="Y1016" s="62"/>
      <c r="Z1016" s="62"/>
      <c r="AA1016" s="62"/>
      <c r="AB1016" s="62"/>
      <c r="AC1016" s="62"/>
      <c r="AD1016" s="62"/>
    </row>
    <row r="1017" spans="19:30" ht="11.25" customHeight="1">
      <c r="S1017" s="62"/>
      <c r="T1017" s="62"/>
      <c r="U1017" s="62"/>
      <c r="V1017" s="62"/>
      <c r="W1017" s="62"/>
      <c r="X1017" s="62"/>
      <c r="Y1017" s="62"/>
      <c r="Z1017" s="62"/>
      <c r="AA1017" s="62"/>
      <c r="AB1017" s="62"/>
      <c r="AC1017" s="62"/>
      <c r="AD1017" s="62"/>
    </row>
    <row r="1018" spans="19:30" ht="11.25" customHeight="1">
      <c r="S1018" s="62"/>
      <c r="T1018" s="62"/>
      <c r="U1018" s="62"/>
      <c r="V1018" s="62"/>
      <c r="W1018" s="62"/>
      <c r="X1018" s="62"/>
      <c r="Y1018" s="62"/>
      <c r="Z1018" s="62"/>
      <c r="AA1018" s="62"/>
      <c r="AB1018" s="62"/>
      <c r="AC1018" s="62"/>
      <c r="AD1018" s="62"/>
    </row>
    <row r="1019" spans="19:30" ht="11.25" customHeight="1">
      <c r="S1019" s="62"/>
      <c r="T1019" s="62"/>
      <c r="U1019" s="62"/>
      <c r="V1019" s="62"/>
      <c r="W1019" s="62"/>
      <c r="X1019" s="62"/>
      <c r="Y1019" s="62"/>
      <c r="Z1019" s="62"/>
      <c r="AA1019" s="62"/>
      <c r="AB1019" s="62"/>
      <c r="AC1019" s="62"/>
      <c r="AD1019" s="62"/>
    </row>
    <row r="1020" spans="19:30" ht="11.25" customHeight="1">
      <c r="S1020" s="62"/>
      <c r="T1020" s="62"/>
      <c r="U1020" s="62"/>
      <c r="V1020" s="62"/>
      <c r="W1020" s="62"/>
      <c r="X1020" s="62"/>
      <c r="Y1020" s="62"/>
      <c r="Z1020" s="62"/>
      <c r="AA1020" s="62"/>
      <c r="AB1020" s="62"/>
      <c r="AC1020" s="62"/>
      <c r="AD1020" s="62"/>
    </row>
    <row r="1021" spans="19:30" ht="11.25" customHeight="1">
      <c r="S1021" s="62"/>
      <c r="T1021" s="62"/>
      <c r="U1021" s="62"/>
      <c r="V1021" s="62"/>
      <c r="W1021" s="62"/>
      <c r="X1021" s="62"/>
      <c r="Y1021" s="62"/>
      <c r="Z1021" s="62"/>
      <c r="AA1021" s="62"/>
      <c r="AB1021" s="62"/>
      <c r="AC1021" s="62"/>
      <c r="AD1021" s="62"/>
    </row>
    <row r="1022" spans="19:30" ht="11.25" customHeight="1">
      <c r="S1022" s="62"/>
      <c r="T1022" s="62"/>
      <c r="U1022" s="62"/>
      <c r="V1022" s="62"/>
      <c r="W1022" s="62"/>
      <c r="X1022" s="62"/>
      <c r="Y1022" s="62"/>
      <c r="Z1022" s="62"/>
      <c r="AA1022" s="62"/>
      <c r="AB1022" s="62"/>
      <c r="AC1022" s="62"/>
      <c r="AD1022" s="62"/>
    </row>
    <row r="1023" spans="19:30" ht="11.25" customHeight="1">
      <c r="S1023" s="62"/>
      <c r="T1023" s="62"/>
      <c r="U1023" s="62"/>
      <c r="V1023" s="62"/>
      <c r="W1023" s="62"/>
      <c r="X1023" s="62"/>
      <c r="Y1023" s="62"/>
      <c r="Z1023" s="62"/>
      <c r="AA1023" s="62"/>
      <c r="AB1023" s="62"/>
      <c r="AC1023" s="62"/>
      <c r="AD1023" s="62"/>
    </row>
    <row r="1024" spans="19:30" ht="11.25" customHeight="1">
      <c r="S1024" s="62"/>
      <c r="T1024" s="62"/>
      <c r="U1024" s="62"/>
      <c r="V1024" s="62"/>
      <c r="W1024" s="62"/>
      <c r="X1024" s="62"/>
      <c r="Y1024" s="62"/>
      <c r="Z1024" s="62"/>
      <c r="AA1024" s="62"/>
      <c r="AB1024" s="62"/>
      <c r="AC1024" s="62"/>
      <c r="AD1024" s="62"/>
    </row>
    <row r="1025" spans="19:30" ht="11.25" customHeight="1">
      <c r="S1025" s="62"/>
      <c r="T1025" s="62"/>
      <c r="U1025" s="62"/>
      <c r="V1025" s="62"/>
      <c r="W1025" s="62"/>
      <c r="X1025" s="62"/>
      <c r="Y1025" s="62"/>
      <c r="Z1025" s="62"/>
      <c r="AA1025" s="62"/>
      <c r="AB1025" s="62"/>
      <c r="AC1025" s="62"/>
      <c r="AD1025" s="62"/>
    </row>
    <row r="1026" spans="19:30" ht="11.25" customHeight="1">
      <c r="S1026" s="62"/>
      <c r="T1026" s="62"/>
      <c r="U1026" s="62"/>
      <c r="V1026" s="62"/>
      <c r="W1026" s="62"/>
      <c r="X1026" s="62"/>
      <c r="Y1026" s="62"/>
      <c r="Z1026" s="62"/>
      <c r="AA1026" s="62"/>
      <c r="AB1026" s="62"/>
      <c r="AC1026" s="62"/>
      <c r="AD1026" s="62"/>
    </row>
    <row r="1027" spans="19:30" ht="11.25" customHeight="1">
      <c r="S1027" s="62"/>
      <c r="T1027" s="62"/>
      <c r="U1027" s="62"/>
      <c r="V1027" s="62"/>
      <c r="W1027" s="62"/>
      <c r="X1027" s="62"/>
      <c r="Y1027" s="62"/>
      <c r="Z1027" s="62"/>
      <c r="AA1027" s="62"/>
      <c r="AB1027" s="62"/>
      <c r="AC1027" s="62"/>
      <c r="AD1027" s="62"/>
    </row>
    <row r="1028" spans="19:30" ht="11.25" customHeight="1">
      <c r="S1028" s="62"/>
      <c r="T1028" s="62"/>
      <c r="U1028" s="62"/>
      <c r="V1028" s="62"/>
      <c r="W1028" s="62"/>
      <c r="X1028" s="62"/>
      <c r="Y1028" s="62"/>
      <c r="Z1028" s="62"/>
      <c r="AA1028" s="62"/>
      <c r="AB1028" s="62"/>
      <c r="AC1028" s="62"/>
      <c r="AD1028" s="62"/>
    </row>
    <row r="1029" spans="19:30" ht="11.25" customHeight="1">
      <c r="S1029" s="62"/>
      <c r="T1029" s="62"/>
      <c r="U1029" s="62"/>
      <c r="V1029" s="62"/>
      <c r="W1029" s="62"/>
      <c r="X1029" s="62"/>
      <c r="Y1029" s="62"/>
      <c r="Z1029" s="62"/>
      <c r="AA1029" s="62"/>
      <c r="AB1029" s="62"/>
      <c r="AC1029" s="62"/>
      <c r="AD1029" s="62"/>
    </row>
    <row r="1030" spans="19:30" ht="11.25" customHeight="1">
      <c r="S1030" s="62"/>
      <c r="T1030" s="62"/>
      <c r="U1030" s="62"/>
      <c r="V1030" s="62"/>
      <c r="W1030" s="62"/>
      <c r="X1030" s="62"/>
      <c r="Y1030" s="62"/>
      <c r="Z1030" s="62"/>
      <c r="AA1030" s="62"/>
      <c r="AB1030" s="62"/>
      <c r="AC1030" s="62"/>
      <c r="AD1030" s="62"/>
    </row>
    <row r="1031" spans="19:30" ht="11.25" customHeight="1">
      <c r="S1031" s="62"/>
      <c r="T1031" s="62"/>
      <c r="U1031" s="62"/>
      <c r="V1031" s="62"/>
      <c r="W1031" s="62"/>
      <c r="X1031" s="62"/>
      <c r="Y1031" s="62"/>
      <c r="Z1031" s="62"/>
      <c r="AA1031" s="62"/>
      <c r="AB1031" s="62"/>
      <c r="AC1031" s="62"/>
      <c r="AD1031" s="62"/>
    </row>
    <row r="1032" spans="19:30" ht="11.25" customHeight="1">
      <c r="S1032" s="62"/>
      <c r="T1032" s="62"/>
      <c r="U1032" s="62"/>
      <c r="V1032" s="62"/>
      <c r="W1032" s="62"/>
      <c r="X1032" s="62"/>
      <c r="Y1032" s="62"/>
      <c r="Z1032" s="62"/>
      <c r="AA1032" s="62"/>
      <c r="AB1032" s="62"/>
      <c r="AC1032" s="62"/>
      <c r="AD1032" s="62"/>
    </row>
    <row r="1033" spans="19:30" ht="11.25" customHeight="1">
      <c r="S1033" s="62"/>
      <c r="T1033" s="62"/>
      <c r="U1033" s="62"/>
      <c r="V1033" s="62"/>
      <c r="W1033" s="62"/>
      <c r="X1033" s="62"/>
      <c r="Y1033" s="62"/>
      <c r="Z1033" s="62"/>
      <c r="AA1033" s="62"/>
      <c r="AB1033" s="62"/>
      <c r="AC1033" s="62"/>
      <c r="AD1033" s="62"/>
    </row>
    <row r="1034" spans="19:30" ht="11.25" customHeight="1">
      <c r="S1034" s="62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2"/>
      <c r="AD1034" s="62"/>
    </row>
    <row r="1035" spans="19:30" ht="11.25" customHeight="1">
      <c r="S1035" s="62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</row>
    <row r="1036" spans="19:30" ht="11.25" customHeight="1">
      <c r="S1036" s="62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2"/>
    </row>
    <row r="1037" spans="19:30" ht="11.25" customHeight="1">
      <c r="S1037" s="62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2"/>
    </row>
    <row r="1038" spans="19:30" ht="11.25" customHeight="1">
      <c r="S1038" s="62"/>
      <c r="T1038" s="62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2"/>
    </row>
    <row r="1039" spans="19:30" ht="11.25" customHeight="1">
      <c r="S1039" s="62"/>
      <c r="T1039" s="62"/>
      <c r="U1039" s="62"/>
      <c r="V1039" s="62"/>
      <c r="W1039" s="62"/>
      <c r="X1039" s="62"/>
      <c r="Y1039" s="62"/>
      <c r="Z1039" s="62"/>
      <c r="AA1039" s="62"/>
      <c r="AB1039" s="62"/>
      <c r="AC1039" s="62"/>
      <c r="AD1039" s="62"/>
    </row>
    <row r="1040" spans="19:30" ht="11.25" customHeight="1">
      <c r="S1040" s="62"/>
      <c r="T1040" s="62"/>
      <c r="U1040" s="62"/>
      <c r="V1040" s="62"/>
      <c r="W1040" s="62"/>
      <c r="X1040" s="62"/>
      <c r="Y1040" s="62"/>
      <c r="Z1040" s="62"/>
      <c r="AA1040" s="62"/>
      <c r="AB1040" s="62"/>
      <c r="AC1040" s="62"/>
      <c r="AD1040" s="62"/>
    </row>
    <row r="1041" spans="19:30" ht="11.25" customHeight="1">
      <c r="S1041" s="62"/>
      <c r="T1041" s="62"/>
      <c r="U1041" s="62"/>
      <c r="V1041" s="62"/>
      <c r="W1041" s="62"/>
      <c r="X1041" s="62"/>
      <c r="Y1041" s="62"/>
      <c r="Z1041" s="62"/>
      <c r="AA1041" s="62"/>
      <c r="AB1041" s="62"/>
      <c r="AC1041" s="62"/>
      <c r="AD1041" s="62"/>
    </row>
    <row r="1042" spans="19:30" ht="11.25" customHeight="1">
      <c r="S1042" s="62"/>
      <c r="T1042" s="62"/>
      <c r="U1042" s="62"/>
      <c r="V1042" s="62"/>
      <c r="W1042" s="62"/>
      <c r="X1042" s="62"/>
      <c r="Y1042" s="62"/>
      <c r="Z1042" s="62"/>
      <c r="AA1042" s="62"/>
      <c r="AB1042" s="62"/>
      <c r="AC1042" s="62"/>
      <c r="AD1042" s="62"/>
    </row>
    <row r="1043" spans="19:30" ht="11.25" customHeight="1">
      <c r="S1043" s="62"/>
      <c r="T1043" s="62"/>
      <c r="U1043" s="62"/>
      <c r="V1043" s="62"/>
      <c r="W1043" s="62"/>
      <c r="X1043" s="62"/>
      <c r="Y1043" s="62"/>
      <c r="Z1043" s="62"/>
      <c r="AA1043" s="62"/>
      <c r="AB1043" s="62"/>
      <c r="AC1043" s="62"/>
      <c r="AD1043" s="62"/>
    </row>
    <row r="1044" spans="19:30" ht="11.25" customHeight="1">
      <c r="S1044" s="62"/>
      <c r="T1044" s="62"/>
      <c r="U1044" s="62"/>
      <c r="V1044" s="62"/>
      <c r="W1044" s="62"/>
      <c r="X1044" s="62"/>
      <c r="Y1044" s="62"/>
      <c r="Z1044" s="62"/>
      <c r="AA1044" s="62"/>
      <c r="AB1044" s="62"/>
      <c r="AC1044" s="62"/>
      <c r="AD1044" s="62"/>
    </row>
    <row r="1045" spans="19:30" ht="11.25" customHeight="1">
      <c r="S1045" s="62"/>
      <c r="T1045" s="62"/>
      <c r="U1045" s="62"/>
      <c r="V1045" s="62"/>
      <c r="W1045" s="62"/>
      <c r="X1045" s="62"/>
      <c r="Y1045" s="62"/>
      <c r="Z1045" s="62"/>
      <c r="AA1045" s="62"/>
      <c r="AB1045" s="62"/>
      <c r="AC1045" s="62"/>
      <c r="AD1045" s="62"/>
    </row>
    <row r="1046" spans="19:30" ht="11.25" customHeight="1">
      <c r="S1046" s="62"/>
      <c r="T1046" s="62"/>
      <c r="U1046" s="62"/>
      <c r="V1046" s="62"/>
      <c r="W1046" s="62"/>
      <c r="X1046" s="62"/>
      <c r="Y1046" s="62"/>
      <c r="Z1046" s="62"/>
      <c r="AA1046" s="62"/>
      <c r="AB1046" s="62"/>
      <c r="AC1046" s="62"/>
      <c r="AD1046" s="62"/>
    </row>
    <row r="1047" spans="19:30" ht="11.25" customHeight="1">
      <c r="S1047" s="62"/>
      <c r="T1047" s="62"/>
      <c r="U1047" s="62"/>
      <c r="V1047" s="62"/>
      <c r="W1047" s="62"/>
      <c r="X1047" s="62"/>
      <c r="Y1047" s="62"/>
      <c r="Z1047" s="62"/>
      <c r="AA1047" s="62"/>
      <c r="AB1047" s="62"/>
      <c r="AC1047" s="62"/>
      <c r="AD1047" s="62"/>
    </row>
    <row r="1048" spans="19:30" ht="11.25" customHeight="1">
      <c r="S1048" s="62"/>
      <c r="T1048" s="62"/>
      <c r="U1048" s="62"/>
      <c r="V1048" s="62"/>
      <c r="W1048" s="62"/>
      <c r="X1048" s="62"/>
      <c r="Y1048" s="62"/>
      <c r="Z1048" s="62"/>
      <c r="AA1048" s="62"/>
      <c r="AB1048" s="62"/>
      <c r="AC1048" s="62"/>
      <c r="AD1048" s="62"/>
    </row>
    <row r="1049" spans="19:30" ht="11.25" customHeight="1">
      <c r="S1049" s="62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2"/>
    </row>
    <row r="1050" spans="19:30" ht="11.25" customHeight="1">
      <c r="S1050" s="62"/>
      <c r="T1050" s="62"/>
      <c r="U1050" s="62"/>
      <c r="V1050" s="62"/>
      <c r="W1050" s="62"/>
      <c r="X1050" s="62"/>
      <c r="Y1050" s="62"/>
      <c r="Z1050" s="62"/>
      <c r="AA1050" s="62"/>
      <c r="AB1050" s="62"/>
      <c r="AC1050" s="62"/>
      <c r="AD1050" s="62"/>
    </row>
    <row r="1051" spans="19:30" ht="11.25" customHeight="1">
      <c r="S1051" s="62"/>
      <c r="T1051" s="62"/>
      <c r="U1051" s="62"/>
      <c r="V1051" s="62"/>
      <c r="W1051" s="62"/>
      <c r="X1051" s="62"/>
      <c r="Y1051" s="62"/>
      <c r="Z1051" s="62"/>
      <c r="AA1051" s="62"/>
      <c r="AB1051" s="62"/>
      <c r="AC1051" s="62"/>
      <c r="AD1051" s="62"/>
    </row>
    <row r="1052" spans="19:30" ht="11.25" customHeight="1">
      <c r="S1052" s="62"/>
      <c r="T1052" s="62"/>
      <c r="U1052" s="62"/>
      <c r="V1052" s="62"/>
      <c r="W1052" s="62"/>
      <c r="X1052" s="62"/>
      <c r="Y1052" s="62"/>
      <c r="Z1052" s="62"/>
      <c r="AA1052" s="62"/>
      <c r="AB1052" s="62"/>
      <c r="AC1052" s="62"/>
      <c r="AD1052" s="62"/>
    </row>
    <row r="1053" spans="19:30" ht="11.25" customHeight="1">
      <c r="S1053" s="62"/>
      <c r="T1053" s="62"/>
      <c r="U1053" s="62"/>
      <c r="V1053" s="62"/>
      <c r="W1053" s="62"/>
      <c r="X1053" s="62"/>
      <c r="Y1053" s="62"/>
      <c r="Z1053" s="62"/>
      <c r="AA1053" s="62"/>
      <c r="AB1053" s="62"/>
      <c r="AC1053" s="62"/>
      <c r="AD1053" s="62"/>
    </row>
    <row r="1054" spans="19:30" ht="11.25" customHeight="1">
      <c r="S1054" s="62"/>
      <c r="T1054" s="62"/>
      <c r="U1054" s="62"/>
      <c r="V1054" s="62"/>
      <c r="W1054" s="62"/>
      <c r="X1054" s="62"/>
      <c r="Y1054" s="62"/>
      <c r="Z1054" s="62"/>
      <c r="AA1054" s="62"/>
      <c r="AB1054" s="62"/>
      <c r="AC1054" s="62"/>
      <c r="AD1054" s="62"/>
    </row>
    <row r="1055" spans="19:30" ht="11.25" customHeight="1">
      <c r="S1055" s="62"/>
      <c r="T1055" s="62"/>
      <c r="U1055" s="62"/>
      <c r="V1055" s="62"/>
      <c r="W1055" s="62"/>
      <c r="X1055" s="62"/>
      <c r="Y1055" s="62"/>
      <c r="Z1055" s="62"/>
      <c r="AA1055" s="62"/>
      <c r="AB1055" s="62"/>
      <c r="AC1055" s="62"/>
      <c r="AD1055" s="62"/>
    </row>
    <row r="1056" spans="19:30" ht="11.25" customHeight="1">
      <c r="S1056" s="62"/>
      <c r="T1056" s="62"/>
      <c r="U1056" s="62"/>
      <c r="V1056" s="62"/>
      <c r="W1056" s="62"/>
      <c r="X1056" s="62"/>
      <c r="Y1056" s="62"/>
      <c r="Z1056" s="62"/>
      <c r="AA1056" s="62"/>
      <c r="AB1056" s="62"/>
      <c r="AC1056" s="62"/>
      <c r="AD1056" s="62"/>
    </row>
    <row r="1057" spans="19:30" ht="11.25" customHeight="1">
      <c r="S1057" s="62"/>
      <c r="T1057" s="62"/>
      <c r="U1057" s="62"/>
      <c r="V1057" s="62"/>
      <c r="W1057" s="62"/>
      <c r="X1057" s="62"/>
      <c r="Y1057" s="62"/>
      <c r="Z1057" s="62"/>
      <c r="AA1057" s="62"/>
      <c r="AB1057" s="62"/>
      <c r="AC1057" s="62"/>
      <c r="AD1057" s="62"/>
    </row>
    <row r="1058" spans="19:30" ht="11.25" customHeight="1">
      <c r="S1058" s="62"/>
      <c r="T1058" s="62"/>
      <c r="U1058" s="62"/>
      <c r="V1058" s="62"/>
      <c r="W1058" s="62"/>
      <c r="X1058" s="62"/>
      <c r="Y1058" s="62"/>
      <c r="Z1058" s="62"/>
      <c r="AA1058" s="62"/>
      <c r="AB1058" s="62"/>
      <c r="AC1058" s="62"/>
      <c r="AD1058" s="62"/>
    </row>
    <row r="1059" spans="19:30" ht="11.25" customHeight="1">
      <c r="S1059" s="62"/>
      <c r="T1059" s="62"/>
      <c r="U1059" s="62"/>
      <c r="V1059" s="62"/>
      <c r="W1059" s="62"/>
      <c r="X1059" s="62"/>
      <c r="Y1059" s="62"/>
      <c r="Z1059" s="62"/>
      <c r="AA1059" s="62"/>
      <c r="AB1059" s="62"/>
      <c r="AC1059" s="62"/>
      <c r="AD1059" s="62"/>
    </row>
    <row r="1060" spans="19:30" ht="11.25" customHeight="1">
      <c r="S1060" s="62"/>
      <c r="T1060" s="62"/>
      <c r="U1060" s="62"/>
      <c r="V1060" s="62"/>
      <c r="W1060" s="62"/>
      <c r="X1060" s="62"/>
      <c r="Y1060" s="62"/>
      <c r="Z1060" s="62"/>
      <c r="AA1060" s="62"/>
      <c r="AB1060" s="62"/>
      <c r="AC1060" s="62"/>
      <c r="AD1060" s="62"/>
    </row>
    <row r="1061" spans="19:30" ht="11.25" customHeight="1">
      <c r="S1061" s="62"/>
      <c r="T1061" s="62"/>
      <c r="U1061" s="62"/>
      <c r="V1061" s="62"/>
      <c r="W1061" s="62"/>
      <c r="X1061" s="62"/>
      <c r="Y1061" s="62"/>
      <c r="Z1061" s="62"/>
      <c r="AA1061" s="62"/>
      <c r="AB1061" s="62"/>
      <c r="AC1061" s="62"/>
      <c r="AD1061" s="62"/>
    </row>
    <row r="1062" spans="19:30" ht="11.25" customHeight="1">
      <c r="S1062" s="62"/>
      <c r="T1062" s="62"/>
      <c r="U1062" s="62"/>
      <c r="V1062" s="62"/>
      <c r="W1062" s="62"/>
      <c r="X1062" s="62"/>
      <c r="Y1062" s="62"/>
      <c r="Z1062" s="62"/>
      <c r="AA1062" s="62"/>
      <c r="AB1062" s="62"/>
      <c r="AC1062" s="62"/>
      <c r="AD1062" s="62"/>
    </row>
    <row r="1063" spans="19:30" ht="11.25" customHeight="1">
      <c r="S1063" s="62"/>
      <c r="T1063" s="62"/>
      <c r="U1063" s="62"/>
      <c r="V1063" s="62"/>
      <c r="W1063" s="62"/>
      <c r="X1063" s="62"/>
      <c r="Y1063" s="62"/>
      <c r="Z1063" s="62"/>
      <c r="AA1063" s="62"/>
      <c r="AB1063" s="62"/>
      <c r="AC1063" s="62"/>
      <c r="AD1063" s="62"/>
    </row>
    <row r="1064" spans="19:30" ht="11.25" customHeight="1">
      <c r="S1064" s="62"/>
      <c r="T1064" s="62"/>
      <c r="U1064" s="62"/>
      <c r="V1064" s="62"/>
      <c r="W1064" s="62"/>
      <c r="X1064" s="62"/>
      <c r="Y1064" s="62"/>
      <c r="Z1064" s="62"/>
      <c r="AA1064" s="62"/>
      <c r="AB1064" s="62"/>
      <c r="AC1064" s="62"/>
      <c r="AD1064" s="62"/>
    </row>
    <row r="1065" spans="19:30" ht="11.25" customHeight="1">
      <c r="S1065" s="62"/>
      <c r="T1065" s="62"/>
      <c r="U1065" s="62"/>
      <c r="V1065" s="62"/>
      <c r="W1065" s="62"/>
      <c r="X1065" s="62"/>
      <c r="Y1065" s="62"/>
      <c r="Z1065" s="62"/>
      <c r="AA1065" s="62"/>
      <c r="AB1065" s="62"/>
      <c r="AC1065" s="62"/>
      <c r="AD1065" s="62"/>
    </row>
    <row r="1066" spans="19:30" ht="11.25" customHeight="1">
      <c r="S1066" s="62"/>
      <c r="T1066" s="62"/>
      <c r="U1066" s="62"/>
      <c r="V1066" s="62"/>
      <c r="W1066" s="62"/>
      <c r="X1066" s="62"/>
      <c r="Y1066" s="62"/>
      <c r="Z1066" s="62"/>
      <c r="AA1066" s="62"/>
      <c r="AB1066" s="62"/>
      <c r="AC1066" s="62"/>
      <c r="AD1066" s="62"/>
    </row>
    <row r="1067" spans="19:30" ht="11.25" customHeight="1">
      <c r="S1067" s="62"/>
      <c r="T1067" s="62"/>
      <c r="U1067" s="62"/>
      <c r="V1067" s="62"/>
      <c r="W1067" s="62"/>
      <c r="X1067" s="62"/>
      <c r="Y1067" s="62"/>
      <c r="Z1067" s="62"/>
      <c r="AA1067" s="62"/>
      <c r="AB1067" s="62"/>
      <c r="AC1067" s="62"/>
      <c r="AD1067" s="62"/>
    </row>
    <row r="1068" spans="19:30" ht="11.25" customHeight="1">
      <c r="S1068" s="62"/>
      <c r="T1068" s="62"/>
      <c r="U1068" s="62"/>
      <c r="V1068" s="62"/>
      <c r="W1068" s="62"/>
      <c r="X1068" s="62"/>
      <c r="Y1068" s="62"/>
      <c r="Z1068" s="62"/>
      <c r="AA1068" s="62"/>
      <c r="AB1068" s="62"/>
      <c r="AC1068" s="62"/>
      <c r="AD1068" s="62"/>
    </row>
    <row r="1069" spans="19:30" ht="11.25" customHeight="1">
      <c r="S1069" s="62"/>
      <c r="T1069" s="62"/>
      <c r="U1069" s="62"/>
      <c r="V1069" s="62"/>
      <c r="W1069" s="62"/>
      <c r="X1069" s="62"/>
      <c r="Y1069" s="62"/>
      <c r="Z1069" s="62"/>
      <c r="AA1069" s="62"/>
      <c r="AB1069" s="62"/>
      <c r="AC1069" s="62"/>
      <c r="AD1069" s="62"/>
    </row>
    <row r="1070" spans="19:30" ht="11.25" customHeight="1">
      <c r="S1070" s="62"/>
      <c r="T1070" s="62"/>
      <c r="U1070" s="62"/>
      <c r="V1070" s="62"/>
      <c r="W1070" s="62"/>
      <c r="X1070" s="62"/>
      <c r="Y1070" s="62"/>
      <c r="Z1070" s="62"/>
      <c r="AA1070" s="62"/>
      <c r="AB1070" s="62"/>
      <c r="AC1070" s="62"/>
      <c r="AD1070" s="62"/>
    </row>
    <row r="1071" spans="19:30" ht="11.25" customHeight="1">
      <c r="S1071" s="62"/>
      <c r="T1071" s="62"/>
      <c r="U1071" s="62"/>
      <c r="V1071" s="62"/>
      <c r="W1071" s="62"/>
      <c r="X1071" s="62"/>
      <c r="Y1071" s="62"/>
      <c r="Z1071" s="62"/>
      <c r="AA1071" s="62"/>
      <c r="AB1071" s="62"/>
      <c r="AC1071" s="62"/>
      <c r="AD1071" s="62"/>
    </row>
    <row r="1072" spans="19:30" ht="11.25" customHeight="1">
      <c r="S1072" s="62"/>
      <c r="T1072" s="62"/>
      <c r="U1072" s="62"/>
      <c r="V1072" s="62"/>
      <c r="W1072" s="62"/>
      <c r="X1072" s="62"/>
      <c r="Y1072" s="62"/>
      <c r="Z1072" s="62"/>
      <c r="AA1072" s="62"/>
      <c r="AB1072" s="62"/>
      <c r="AC1072" s="62"/>
      <c r="AD1072" s="62"/>
    </row>
    <row r="1073" spans="19:30" ht="11.25" customHeight="1">
      <c r="S1073" s="62"/>
      <c r="T1073" s="62"/>
      <c r="U1073" s="62"/>
      <c r="V1073" s="62"/>
      <c r="W1073" s="62"/>
      <c r="X1073" s="62"/>
      <c r="Y1073" s="62"/>
      <c r="Z1073" s="62"/>
      <c r="AA1073" s="62"/>
      <c r="AB1073" s="62"/>
      <c r="AC1073" s="62"/>
      <c r="AD1073" s="62"/>
    </row>
    <row r="1074" spans="19:30" ht="11.25" customHeight="1">
      <c r="S1074" s="62"/>
      <c r="T1074" s="62"/>
      <c r="U1074" s="62"/>
      <c r="V1074" s="62"/>
      <c r="W1074" s="62"/>
      <c r="X1074" s="62"/>
      <c r="Y1074" s="62"/>
      <c r="Z1074" s="62"/>
      <c r="AA1074" s="62"/>
      <c r="AB1074" s="62"/>
      <c r="AC1074" s="62"/>
      <c r="AD1074" s="62"/>
    </row>
    <row r="1075" spans="19:30" ht="11.25" customHeight="1">
      <c r="S1075" s="62"/>
      <c r="T1075" s="62"/>
      <c r="U1075" s="62"/>
      <c r="V1075" s="62"/>
      <c r="W1075" s="62"/>
      <c r="X1075" s="62"/>
      <c r="Y1075" s="62"/>
      <c r="Z1075" s="62"/>
      <c r="AA1075" s="62"/>
      <c r="AB1075" s="62"/>
      <c r="AC1075" s="62"/>
      <c r="AD1075" s="62"/>
    </row>
    <row r="1076" spans="19:30" ht="11.25" customHeight="1">
      <c r="S1076" s="62"/>
      <c r="T1076" s="62"/>
      <c r="U1076" s="62"/>
      <c r="V1076" s="62"/>
      <c r="W1076" s="62"/>
      <c r="X1076" s="62"/>
      <c r="Y1076" s="62"/>
      <c r="Z1076" s="62"/>
      <c r="AA1076" s="62"/>
      <c r="AB1076" s="62"/>
      <c r="AC1076" s="62"/>
      <c r="AD1076" s="62"/>
    </row>
    <row r="1077" spans="19:30" ht="11.25" customHeight="1">
      <c r="S1077" s="62"/>
      <c r="T1077" s="62"/>
      <c r="U1077" s="62"/>
      <c r="V1077" s="62"/>
      <c r="W1077" s="62"/>
      <c r="X1077" s="62"/>
      <c r="Y1077" s="62"/>
      <c r="Z1077" s="62"/>
      <c r="AA1077" s="62"/>
      <c r="AB1077" s="62"/>
      <c r="AC1077" s="62"/>
      <c r="AD1077" s="62"/>
    </row>
    <row r="1078" spans="19:30" ht="11.25" customHeight="1">
      <c r="S1078" s="62"/>
      <c r="T1078" s="62"/>
      <c r="U1078" s="62"/>
      <c r="V1078" s="62"/>
      <c r="W1078" s="62"/>
      <c r="X1078" s="62"/>
      <c r="Y1078" s="62"/>
      <c r="Z1078" s="62"/>
      <c r="AA1078" s="62"/>
      <c r="AB1078" s="62"/>
      <c r="AC1078" s="62"/>
      <c r="AD1078" s="62"/>
    </row>
    <row r="1079" spans="19:30" ht="11.25" customHeight="1">
      <c r="S1079" s="62"/>
      <c r="T1079" s="62"/>
      <c r="U1079" s="62"/>
      <c r="V1079" s="62"/>
      <c r="W1079" s="62"/>
      <c r="X1079" s="62"/>
      <c r="Y1079" s="62"/>
      <c r="Z1079" s="62"/>
      <c r="AA1079" s="62"/>
      <c r="AB1079" s="62"/>
      <c r="AC1079" s="62"/>
      <c r="AD1079" s="62"/>
    </row>
    <row r="1080" spans="19:30" ht="11.25" customHeight="1">
      <c r="S1080" s="62"/>
      <c r="T1080" s="62"/>
      <c r="U1080" s="62"/>
      <c r="V1080" s="62"/>
      <c r="W1080" s="62"/>
      <c r="X1080" s="62"/>
      <c r="Y1080" s="62"/>
      <c r="Z1080" s="62"/>
      <c r="AA1080" s="62"/>
      <c r="AB1080" s="62"/>
      <c r="AC1080" s="62"/>
      <c r="AD1080" s="62"/>
    </row>
    <row r="1081" spans="19:30" ht="11.25" customHeight="1">
      <c r="S1081" s="62"/>
      <c r="T1081" s="62"/>
      <c r="U1081" s="62"/>
      <c r="V1081" s="62"/>
      <c r="W1081" s="62"/>
      <c r="X1081" s="62"/>
      <c r="Y1081" s="62"/>
      <c r="Z1081" s="62"/>
      <c r="AA1081" s="62"/>
      <c r="AB1081" s="62"/>
      <c r="AC1081" s="62"/>
      <c r="AD1081" s="62"/>
    </row>
    <row r="1082" spans="19:30" ht="11.25" customHeight="1">
      <c r="S1082" s="62"/>
      <c r="T1082" s="62"/>
      <c r="U1082" s="62"/>
      <c r="V1082" s="62"/>
      <c r="W1082" s="62"/>
      <c r="X1082" s="62"/>
      <c r="Y1082" s="62"/>
      <c r="Z1082" s="62"/>
      <c r="AA1082" s="62"/>
      <c r="AB1082" s="62"/>
      <c r="AC1082" s="62"/>
      <c r="AD1082" s="62"/>
    </row>
    <row r="1083" spans="19:30" ht="11.25" customHeight="1">
      <c r="S1083" s="62"/>
      <c r="T1083" s="62"/>
      <c r="U1083" s="62"/>
      <c r="V1083" s="62"/>
      <c r="W1083" s="62"/>
      <c r="X1083" s="62"/>
      <c r="Y1083" s="62"/>
      <c r="Z1083" s="62"/>
      <c r="AA1083" s="62"/>
      <c r="AB1083" s="62"/>
      <c r="AC1083" s="62"/>
      <c r="AD1083" s="62"/>
    </row>
    <row r="1084" spans="19:30" ht="11.25" customHeight="1">
      <c r="S1084" s="62"/>
      <c r="T1084" s="62"/>
      <c r="U1084" s="62"/>
      <c r="V1084" s="62"/>
      <c r="W1084" s="62"/>
      <c r="X1084" s="62"/>
      <c r="Y1084" s="62"/>
      <c r="Z1084" s="62"/>
      <c r="AA1084" s="62"/>
      <c r="AB1084" s="62"/>
      <c r="AC1084" s="62"/>
      <c r="AD1084" s="62"/>
    </row>
    <row r="1085" spans="19:30" ht="11.25" customHeight="1">
      <c r="S1085" s="62"/>
      <c r="T1085" s="62"/>
      <c r="U1085" s="62"/>
      <c r="V1085" s="62"/>
      <c r="W1085" s="62"/>
      <c r="X1085" s="62"/>
      <c r="Y1085" s="62"/>
      <c r="Z1085" s="62"/>
      <c r="AA1085" s="62"/>
      <c r="AB1085" s="62"/>
      <c r="AC1085" s="62"/>
      <c r="AD1085" s="62"/>
    </row>
    <row r="1086" spans="19:30" ht="11.25" customHeight="1">
      <c r="S1086" s="62"/>
      <c r="T1086" s="62"/>
      <c r="U1086" s="62"/>
      <c r="V1086" s="62"/>
      <c r="W1086" s="62"/>
      <c r="X1086" s="62"/>
      <c r="Y1086" s="62"/>
      <c r="Z1086" s="62"/>
      <c r="AA1086" s="62"/>
      <c r="AB1086" s="62"/>
      <c r="AC1086" s="62"/>
      <c r="AD1086" s="62"/>
    </row>
    <row r="1087" spans="19:30" ht="11.25" customHeight="1">
      <c r="S1087" s="62"/>
      <c r="T1087" s="62"/>
      <c r="U1087" s="62"/>
      <c r="V1087" s="62"/>
      <c r="W1087" s="62"/>
      <c r="X1087" s="62"/>
      <c r="Y1087" s="62"/>
      <c r="Z1087" s="62"/>
      <c r="AA1087" s="62"/>
      <c r="AB1087" s="62"/>
      <c r="AC1087" s="62"/>
      <c r="AD1087" s="62"/>
    </row>
    <row r="1088" spans="19:30" ht="11.25" customHeight="1">
      <c r="S1088" s="62"/>
      <c r="T1088" s="62"/>
      <c r="U1088" s="62"/>
      <c r="V1088" s="62"/>
      <c r="W1088" s="62"/>
      <c r="X1088" s="62"/>
      <c r="Y1088" s="62"/>
      <c r="Z1088" s="62"/>
      <c r="AA1088" s="62"/>
      <c r="AB1088" s="62"/>
      <c r="AC1088" s="62"/>
      <c r="AD1088" s="62"/>
    </row>
    <row r="1089" spans="19:30" ht="11.25" customHeight="1">
      <c r="S1089" s="62"/>
      <c r="T1089" s="62"/>
      <c r="U1089" s="62"/>
      <c r="V1089" s="62"/>
      <c r="W1089" s="62"/>
      <c r="X1089" s="62"/>
      <c r="Y1089" s="62"/>
      <c r="Z1089" s="62"/>
      <c r="AA1089" s="62"/>
      <c r="AB1089" s="62"/>
      <c r="AC1089" s="62"/>
      <c r="AD1089" s="62"/>
    </row>
    <row r="1090" spans="19:30" ht="11.25" customHeight="1">
      <c r="S1090" s="62"/>
      <c r="T1090" s="62"/>
      <c r="U1090" s="62"/>
      <c r="V1090" s="62"/>
      <c r="W1090" s="62"/>
      <c r="X1090" s="62"/>
      <c r="Y1090" s="62"/>
      <c r="Z1090" s="62"/>
      <c r="AA1090" s="62"/>
      <c r="AB1090" s="62"/>
      <c r="AC1090" s="62"/>
      <c r="AD1090" s="62"/>
    </row>
    <row r="1091" spans="19:30" ht="11.25" customHeight="1">
      <c r="S1091" s="62"/>
      <c r="T1091" s="62"/>
      <c r="U1091" s="62"/>
      <c r="V1091" s="62"/>
      <c r="W1091" s="62"/>
      <c r="X1091" s="62"/>
      <c r="Y1091" s="62"/>
      <c r="Z1091" s="62"/>
      <c r="AA1091" s="62"/>
      <c r="AB1091" s="62"/>
      <c r="AC1091" s="62"/>
      <c r="AD1091" s="62"/>
    </row>
    <row r="1092" spans="19:30" ht="11.25" customHeight="1">
      <c r="S1092" s="62"/>
      <c r="T1092" s="62"/>
      <c r="U1092" s="62"/>
      <c r="V1092" s="62"/>
      <c r="W1092" s="62"/>
      <c r="X1092" s="62"/>
      <c r="Y1092" s="62"/>
      <c r="Z1092" s="62"/>
      <c r="AA1092" s="62"/>
      <c r="AB1092" s="62"/>
      <c r="AC1092" s="62"/>
      <c r="AD1092" s="62"/>
    </row>
    <row r="1093" spans="19:30" ht="11.25" customHeight="1">
      <c r="S1093" s="62"/>
      <c r="T1093" s="62"/>
      <c r="U1093" s="62"/>
      <c r="V1093" s="62"/>
      <c r="W1093" s="62"/>
      <c r="X1093" s="62"/>
      <c r="Y1093" s="62"/>
      <c r="Z1093" s="62"/>
      <c r="AA1093" s="62"/>
      <c r="AB1093" s="62"/>
      <c r="AC1093" s="62"/>
      <c r="AD1093" s="62"/>
    </row>
    <row r="1094" spans="19:30" ht="11.25" customHeight="1">
      <c r="S1094" s="62"/>
      <c r="T1094" s="62"/>
      <c r="U1094" s="62"/>
      <c r="V1094" s="62"/>
      <c r="W1094" s="62"/>
      <c r="X1094" s="62"/>
      <c r="Y1094" s="62"/>
      <c r="Z1094" s="62"/>
      <c r="AA1094" s="62"/>
      <c r="AB1094" s="62"/>
      <c r="AC1094" s="62"/>
      <c r="AD1094" s="62"/>
    </row>
    <row r="1095" spans="19:30" ht="11.25" customHeight="1">
      <c r="S1095" s="62"/>
      <c r="T1095" s="62"/>
      <c r="U1095" s="62"/>
      <c r="V1095" s="62"/>
      <c r="W1095" s="62"/>
      <c r="X1095" s="62"/>
      <c r="Y1095" s="62"/>
      <c r="Z1095" s="62"/>
      <c r="AA1095" s="62"/>
      <c r="AB1095" s="62"/>
      <c r="AC1095" s="62"/>
      <c r="AD1095" s="62"/>
    </row>
    <row r="1096" spans="19:30" ht="11.25" customHeight="1">
      <c r="S1096" s="62"/>
      <c r="T1096" s="62"/>
      <c r="U1096" s="62"/>
      <c r="V1096" s="62"/>
      <c r="W1096" s="62"/>
      <c r="X1096" s="62"/>
      <c r="Y1096" s="62"/>
      <c r="Z1096" s="62"/>
      <c r="AA1096" s="62"/>
      <c r="AB1096" s="62"/>
      <c r="AC1096" s="62"/>
      <c r="AD1096" s="62"/>
    </row>
    <row r="1097" spans="19:30" ht="11.25" customHeight="1">
      <c r="S1097" s="62"/>
      <c r="T1097" s="62"/>
      <c r="U1097" s="62"/>
      <c r="V1097" s="62"/>
      <c r="W1097" s="62"/>
      <c r="X1097" s="62"/>
      <c r="Y1097" s="62"/>
      <c r="Z1097" s="62"/>
      <c r="AA1097" s="62"/>
      <c r="AB1097" s="62"/>
      <c r="AC1097" s="62"/>
      <c r="AD1097" s="62"/>
    </row>
    <row r="1098" spans="19:30" ht="11.25" customHeight="1">
      <c r="S1098" s="62"/>
      <c r="T1098" s="62"/>
      <c r="U1098" s="62"/>
      <c r="V1098" s="62"/>
      <c r="W1098" s="62"/>
      <c r="X1098" s="62"/>
      <c r="Y1098" s="62"/>
      <c r="Z1098" s="62"/>
      <c r="AA1098" s="62"/>
      <c r="AB1098" s="62"/>
      <c r="AC1098" s="62"/>
      <c r="AD1098" s="62"/>
    </row>
    <row r="1099" spans="19:30" ht="11.25" customHeight="1">
      <c r="S1099" s="62"/>
      <c r="T1099" s="62"/>
      <c r="U1099" s="62"/>
      <c r="V1099" s="62"/>
      <c r="W1099" s="62"/>
      <c r="X1099" s="62"/>
      <c r="Y1099" s="62"/>
      <c r="Z1099" s="62"/>
      <c r="AA1099" s="62"/>
      <c r="AB1099" s="62"/>
      <c r="AC1099" s="62"/>
      <c r="AD1099" s="62"/>
    </row>
    <row r="1100" spans="19:30" ht="11.25" customHeight="1">
      <c r="S1100" s="62"/>
      <c r="T1100" s="62"/>
      <c r="U1100" s="62"/>
      <c r="V1100" s="62"/>
      <c r="W1100" s="62"/>
      <c r="X1100" s="62"/>
      <c r="Y1100" s="62"/>
      <c r="Z1100" s="62"/>
      <c r="AA1100" s="62"/>
      <c r="AB1100" s="62"/>
      <c r="AC1100" s="62"/>
      <c r="AD1100" s="62"/>
    </row>
    <row r="1101" spans="19:30" ht="11.25" customHeight="1">
      <c r="S1101" s="62"/>
      <c r="T1101" s="62"/>
      <c r="U1101" s="62"/>
      <c r="V1101" s="62"/>
      <c r="W1101" s="62"/>
      <c r="X1101" s="62"/>
      <c r="Y1101" s="62"/>
      <c r="Z1101" s="62"/>
      <c r="AA1101" s="62"/>
      <c r="AB1101" s="62"/>
      <c r="AC1101" s="62"/>
      <c r="AD1101" s="62"/>
    </row>
    <row r="1102" spans="19:30" ht="11.25" customHeight="1">
      <c r="S1102" s="62"/>
      <c r="T1102" s="62"/>
      <c r="U1102" s="62"/>
      <c r="V1102" s="62"/>
      <c r="W1102" s="62"/>
      <c r="X1102" s="62"/>
      <c r="Y1102" s="62"/>
      <c r="Z1102" s="62"/>
      <c r="AA1102" s="62"/>
      <c r="AB1102" s="62"/>
      <c r="AC1102" s="62"/>
      <c r="AD1102" s="62"/>
    </row>
    <row r="1103" spans="19:30" ht="11.25" customHeight="1">
      <c r="S1103" s="62"/>
      <c r="T1103" s="62"/>
      <c r="U1103" s="62"/>
      <c r="V1103" s="62"/>
      <c r="W1103" s="62"/>
      <c r="X1103" s="62"/>
      <c r="Y1103" s="62"/>
      <c r="Z1103" s="62"/>
      <c r="AA1103" s="62"/>
      <c r="AB1103" s="62"/>
      <c r="AC1103" s="62"/>
      <c r="AD1103" s="62"/>
    </row>
    <row r="1104" spans="19:30" ht="11.25" customHeight="1">
      <c r="S1104" s="62"/>
      <c r="T1104" s="62"/>
      <c r="U1104" s="62"/>
      <c r="V1104" s="62"/>
      <c r="W1104" s="62"/>
      <c r="X1104" s="62"/>
      <c r="Y1104" s="62"/>
      <c r="Z1104" s="62"/>
      <c r="AA1104" s="62"/>
      <c r="AB1104" s="62"/>
      <c r="AC1104" s="62"/>
      <c r="AD1104" s="62"/>
    </row>
    <row r="1105" spans="19:30" ht="11.25" customHeight="1">
      <c r="S1105" s="62"/>
      <c r="T1105" s="62"/>
      <c r="U1105" s="62"/>
      <c r="V1105" s="62"/>
      <c r="W1105" s="62"/>
      <c r="X1105" s="62"/>
      <c r="Y1105" s="62"/>
      <c r="Z1105" s="62"/>
      <c r="AA1105" s="62"/>
      <c r="AB1105" s="62"/>
      <c r="AC1105" s="62"/>
      <c r="AD1105" s="62"/>
    </row>
    <row r="1106" spans="19:30" ht="11.25" customHeight="1">
      <c r="S1106" s="62"/>
      <c r="T1106" s="62"/>
      <c r="U1106" s="62"/>
      <c r="V1106" s="62"/>
      <c r="W1106" s="62"/>
      <c r="X1106" s="62"/>
      <c r="Y1106" s="62"/>
      <c r="Z1106" s="62"/>
      <c r="AA1106" s="62"/>
      <c r="AB1106" s="62"/>
      <c r="AC1106" s="62"/>
      <c r="AD1106" s="62"/>
    </row>
    <row r="1107" spans="19:30" ht="11.25" customHeight="1">
      <c r="S1107" s="62"/>
      <c r="T1107" s="62"/>
      <c r="U1107" s="62"/>
      <c r="V1107" s="62"/>
      <c r="W1107" s="62"/>
      <c r="X1107" s="62"/>
      <c r="Y1107" s="62"/>
      <c r="Z1107" s="62"/>
      <c r="AA1107" s="62"/>
      <c r="AB1107" s="62"/>
      <c r="AC1107" s="62"/>
      <c r="AD1107" s="62"/>
    </row>
    <row r="1108" spans="19:30" ht="11.25" customHeight="1">
      <c r="S1108" s="62"/>
      <c r="T1108" s="62"/>
      <c r="U1108" s="62"/>
      <c r="V1108" s="62"/>
      <c r="W1108" s="62"/>
      <c r="X1108" s="62"/>
      <c r="Y1108" s="62"/>
      <c r="Z1108" s="62"/>
      <c r="AA1108" s="62"/>
      <c r="AB1108" s="62"/>
      <c r="AC1108" s="62"/>
      <c r="AD1108" s="62"/>
    </row>
    <row r="1109" spans="19:30" ht="11.25" customHeight="1">
      <c r="S1109" s="62"/>
      <c r="T1109" s="62"/>
      <c r="U1109" s="62"/>
      <c r="V1109" s="62"/>
      <c r="W1109" s="62"/>
      <c r="X1109" s="62"/>
      <c r="Y1109" s="62"/>
      <c r="Z1109" s="62"/>
      <c r="AA1109" s="62"/>
      <c r="AB1109" s="62"/>
      <c r="AC1109" s="62"/>
      <c r="AD1109" s="62"/>
    </row>
    <row r="1110" spans="19:30" ht="11.25" customHeight="1">
      <c r="S1110" s="62"/>
      <c r="T1110" s="62"/>
      <c r="U1110" s="62"/>
      <c r="V1110" s="62"/>
      <c r="W1110" s="62"/>
      <c r="X1110" s="62"/>
      <c r="Y1110" s="62"/>
      <c r="Z1110" s="62"/>
      <c r="AA1110" s="62"/>
      <c r="AB1110" s="62"/>
      <c r="AC1110" s="62"/>
      <c r="AD1110" s="62"/>
    </row>
    <row r="1111" spans="19:30" ht="11.25" customHeight="1">
      <c r="S1111" s="62"/>
      <c r="T1111" s="62"/>
      <c r="U1111" s="62"/>
      <c r="V1111" s="62"/>
      <c r="W1111" s="62"/>
      <c r="X1111" s="62"/>
      <c r="Y1111" s="62"/>
      <c r="Z1111" s="62"/>
      <c r="AA1111" s="62"/>
      <c r="AB1111" s="62"/>
      <c r="AC1111" s="62"/>
      <c r="AD1111" s="62"/>
    </row>
    <row r="1112" spans="19:30" ht="11.25" customHeight="1">
      <c r="S1112" s="62"/>
      <c r="T1112" s="62"/>
      <c r="U1112" s="62"/>
      <c r="V1112" s="62"/>
      <c r="W1112" s="62"/>
      <c r="X1112" s="62"/>
      <c r="Y1112" s="62"/>
      <c r="Z1112" s="62"/>
      <c r="AA1112" s="62"/>
      <c r="AB1112" s="62"/>
      <c r="AC1112" s="62"/>
      <c r="AD1112" s="62"/>
    </row>
    <row r="1113" spans="19:30" ht="11.25" customHeight="1">
      <c r="S1113" s="62"/>
      <c r="T1113" s="62"/>
      <c r="U1113" s="62"/>
      <c r="V1113" s="62"/>
      <c r="W1113" s="62"/>
      <c r="X1113" s="62"/>
      <c r="Y1113" s="62"/>
      <c r="Z1113" s="62"/>
      <c r="AA1113" s="62"/>
      <c r="AB1113" s="62"/>
      <c r="AC1113" s="62"/>
      <c r="AD1113" s="62"/>
    </row>
    <row r="1114" spans="19:30" ht="11.25" customHeight="1">
      <c r="S1114" s="62"/>
      <c r="T1114" s="62"/>
      <c r="U1114" s="62"/>
      <c r="V1114" s="62"/>
      <c r="W1114" s="62"/>
      <c r="X1114" s="62"/>
      <c r="Y1114" s="62"/>
      <c r="Z1114" s="62"/>
      <c r="AA1114" s="62"/>
      <c r="AB1114" s="62"/>
      <c r="AC1114" s="62"/>
      <c r="AD1114" s="62"/>
    </row>
    <row r="1115" spans="19:30" ht="11.25" customHeight="1">
      <c r="S1115" s="62"/>
      <c r="T1115" s="62"/>
      <c r="U1115" s="62"/>
      <c r="V1115" s="62"/>
      <c r="W1115" s="62"/>
      <c r="X1115" s="62"/>
      <c r="Y1115" s="62"/>
      <c r="Z1115" s="62"/>
      <c r="AA1115" s="62"/>
      <c r="AB1115" s="62"/>
      <c r="AC1115" s="62"/>
      <c r="AD1115" s="62"/>
    </row>
    <row r="1116" spans="19:30" ht="11.25" customHeight="1">
      <c r="S1116" s="62"/>
      <c r="T1116" s="62"/>
      <c r="U1116" s="62"/>
      <c r="V1116" s="62"/>
      <c r="W1116" s="62"/>
      <c r="X1116" s="62"/>
      <c r="Y1116" s="62"/>
      <c r="Z1116" s="62"/>
      <c r="AA1116" s="62"/>
      <c r="AB1116" s="62"/>
      <c r="AC1116" s="62"/>
      <c r="AD1116" s="62"/>
    </row>
    <row r="1117" spans="19:30" ht="11.25" customHeight="1">
      <c r="S1117" s="62"/>
      <c r="T1117" s="62"/>
      <c r="U1117" s="62"/>
      <c r="V1117" s="62"/>
      <c r="W1117" s="62"/>
      <c r="X1117" s="62"/>
      <c r="Y1117" s="62"/>
      <c r="Z1117" s="62"/>
      <c r="AA1117" s="62"/>
      <c r="AB1117" s="62"/>
      <c r="AC1117" s="62"/>
      <c r="AD1117" s="62"/>
    </row>
    <row r="1118" spans="19:30" ht="11.25" customHeight="1">
      <c r="S1118" s="62"/>
      <c r="T1118" s="62"/>
      <c r="U1118" s="62"/>
      <c r="V1118" s="62"/>
      <c r="W1118" s="62"/>
      <c r="X1118" s="62"/>
      <c r="Y1118" s="62"/>
      <c r="Z1118" s="62"/>
      <c r="AA1118" s="62"/>
      <c r="AB1118" s="62"/>
      <c r="AC1118" s="62"/>
      <c r="AD1118" s="62"/>
    </row>
    <row r="1119" spans="19:30" ht="11.25" customHeight="1">
      <c r="S1119" s="62"/>
      <c r="T1119" s="62"/>
      <c r="U1119" s="62"/>
      <c r="V1119" s="62"/>
      <c r="W1119" s="62"/>
      <c r="X1119" s="62"/>
      <c r="Y1119" s="62"/>
      <c r="Z1119" s="62"/>
      <c r="AA1119" s="62"/>
      <c r="AB1119" s="62"/>
      <c r="AC1119" s="62"/>
      <c r="AD1119" s="62"/>
    </row>
    <row r="1120" spans="19:30" ht="11.25" customHeight="1">
      <c r="S1120" s="62"/>
      <c r="T1120" s="62"/>
      <c r="U1120" s="62"/>
      <c r="V1120" s="62"/>
      <c r="W1120" s="62"/>
      <c r="X1120" s="62"/>
      <c r="Y1120" s="62"/>
      <c r="Z1120" s="62"/>
      <c r="AA1120" s="62"/>
      <c r="AB1120" s="62"/>
      <c r="AC1120" s="62"/>
      <c r="AD1120" s="62"/>
    </row>
    <row r="1121" spans="19:30" ht="11.25" customHeight="1">
      <c r="S1121" s="62"/>
      <c r="T1121" s="62"/>
      <c r="U1121" s="62"/>
      <c r="V1121" s="62"/>
      <c r="W1121" s="62"/>
      <c r="X1121" s="62"/>
      <c r="Y1121" s="62"/>
      <c r="Z1121" s="62"/>
      <c r="AA1121" s="62"/>
      <c r="AB1121" s="62"/>
      <c r="AC1121" s="62"/>
      <c r="AD1121" s="62"/>
    </row>
    <row r="1122" spans="19:30" ht="11.25" customHeight="1">
      <c r="S1122" s="62"/>
      <c r="T1122" s="62"/>
      <c r="U1122" s="62"/>
      <c r="V1122" s="62"/>
      <c r="W1122" s="62"/>
      <c r="X1122" s="62"/>
      <c r="Y1122" s="62"/>
      <c r="Z1122" s="62"/>
      <c r="AA1122" s="62"/>
      <c r="AB1122" s="62"/>
      <c r="AC1122" s="62"/>
      <c r="AD1122" s="62"/>
    </row>
    <row r="1123" spans="19:30" ht="11.25" customHeight="1">
      <c r="S1123" s="62"/>
      <c r="T1123" s="62"/>
      <c r="U1123" s="62"/>
      <c r="V1123" s="62"/>
      <c r="W1123" s="62"/>
      <c r="X1123" s="62"/>
      <c r="Y1123" s="62"/>
      <c r="Z1123" s="62"/>
      <c r="AA1123" s="62"/>
      <c r="AB1123" s="62"/>
      <c r="AC1123" s="62"/>
      <c r="AD1123" s="62"/>
    </row>
    <row r="1124" spans="19:30" ht="11.25" customHeight="1">
      <c r="S1124" s="62"/>
      <c r="T1124" s="62"/>
      <c r="U1124" s="62"/>
      <c r="V1124" s="62"/>
      <c r="W1124" s="62"/>
      <c r="X1124" s="62"/>
      <c r="Y1124" s="62"/>
      <c r="Z1124" s="62"/>
      <c r="AA1124" s="62"/>
      <c r="AB1124" s="62"/>
      <c r="AC1124" s="62"/>
      <c r="AD1124" s="62"/>
    </row>
    <row r="1125" spans="19:30" ht="11.25" customHeight="1">
      <c r="S1125" s="62"/>
      <c r="T1125" s="62"/>
      <c r="U1125" s="62"/>
      <c r="V1125" s="62"/>
      <c r="W1125" s="62"/>
      <c r="X1125" s="62"/>
      <c r="Y1125" s="62"/>
      <c r="Z1125" s="62"/>
      <c r="AA1125" s="62"/>
      <c r="AB1125" s="62"/>
      <c r="AC1125" s="62"/>
      <c r="AD1125" s="62"/>
    </row>
    <row r="1126" spans="19:30" ht="11.25" customHeight="1">
      <c r="S1126" s="62"/>
      <c r="T1126" s="62"/>
      <c r="U1126" s="62"/>
      <c r="V1126" s="62"/>
      <c r="W1126" s="62"/>
      <c r="X1126" s="62"/>
      <c r="Y1126" s="62"/>
      <c r="Z1126" s="62"/>
      <c r="AA1126" s="62"/>
      <c r="AB1126" s="62"/>
      <c r="AC1126" s="62"/>
      <c r="AD1126" s="62"/>
    </row>
    <row r="1127" spans="19:30" ht="11.25" customHeight="1">
      <c r="S1127" s="62"/>
      <c r="T1127" s="62"/>
      <c r="U1127" s="62"/>
      <c r="V1127" s="62"/>
      <c r="W1127" s="62"/>
      <c r="X1127" s="62"/>
      <c r="Y1127" s="62"/>
      <c r="Z1127" s="62"/>
      <c r="AA1127" s="62"/>
      <c r="AB1127" s="62"/>
      <c r="AC1127" s="62"/>
      <c r="AD1127" s="62"/>
    </row>
    <row r="1128" spans="19:30" ht="11.25" customHeight="1">
      <c r="S1128" s="62"/>
      <c r="T1128" s="62"/>
      <c r="U1128" s="62"/>
      <c r="V1128" s="62"/>
      <c r="W1128" s="62"/>
      <c r="X1128" s="62"/>
      <c r="Y1128" s="62"/>
      <c r="Z1128" s="62"/>
      <c r="AA1128" s="62"/>
      <c r="AB1128" s="62"/>
      <c r="AC1128" s="62"/>
      <c r="AD1128" s="62"/>
    </row>
    <row r="1129" spans="19:30" ht="11.25" customHeight="1">
      <c r="S1129" s="62"/>
      <c r="T1129" s="62"/>
      <c r="U1129" s="62"/>
      <c r="V1129" s="62"/>
      <c r="W1129" s="62"/>
      <c r="X1129" s="62"/>
      <c r="Y1129" s="62"/>
      <c r="Z1129" s="62"/>
      <c r="AA1129" s="62"/>
      <c r="AB1129" s="62"/>
      <c r="AC1129" s="62"/>
      <c r="AD1129" s="62"/>
    </row>
    <row r="1130" spans="19:30" ht="11.25" customHeight="1">
      <c r="S1130" s="62"/>
      <c r="T1130" s="62"/>
      <c r="U1130" s="62"/>
      <c r="V1130" s="62"/>
      <c r="W1130" s="62"/>
      <c r="X1130" s="62"/>
      <c r="Y1130" s="62"/>
      <c r="Z1130" s="62"/>
      <c r="AA1130" s="62"/>
      <c r="AB1130" s="62"/>
      <c r="AC1130" s="62"/>
      <c r="AD1130" s="62"/>
    </row>
    <row r="1131" spans="19:30" ht="11.25" customHeight="1">
      <c r="S1131" s="62"/>
      <c r="T1131" s="62"/>
      <c r="U1131" s="62"/>
      <c r="V1131" s="62"/>
      <c r="W1131" s="62"/>
      <c r="X1131" s="62"/>
      <c r="Y1131" s="62"/>
      <c r="Z1131" s="62"/>
      <c r="AA1131" s="62"/>
      <c r="AB1131" s="62"/>
      <c r="AC1131" s="62"/>
      <c r="AD1131" s="62"/>
    </row>
    <row r="1132" spans="19:30" ht="11.25" customHeight="1">
      <c r="S1132" s="62"/>
      <c r="T1132" s="62"/>
      <c r="U1132" s="62"/>
      <c r="V1132" s="62"/>
      <c r="W1132" s="62"/>
      <c r="X1132" s="62"/>
      <c r="Y1132" s="62"/>
      <c r="Z1132" s="62"/>
      <c r="AA1132" s="62"/>
      <c r="AB1132" s="62"/>
      <c r="AC1132" s="62"/>
      <c r="AD1132" s="62"/>
    </row>
    <row r="1133" spans="19:30" ht="11.25" customHeight="1">
      <c r="S1133" s="62"/>
      <c r="T1133" s="62"/>
      <c r="U1133" s="62"/>
      <c r="V1133" s="62"/>
      <c r="W1133" s="62"/>
      <c r="X1133" s="62"/>
      <c r="Y1133" s="62"/>
      <c r="Z1133" s="62"/>
      <c r="AA1133" s="62"/>
      <c r="AB1133" s="62"/>
      <c r="AC1133" s="62"/>
      <c r="AD1133" s="62"/>
    </row>
    <row r="1134" spans="19:30" ht="11.25" customHeight="1">
      <c r="S1134" s="62"/>
      <c r="T1134" s="62"/>
      <c r="U1134" s="62"/>
      <c r="V1134" s="62"/>
      <c r="W1134" s="62"/>
      <c r="X1134" s="62"/>
      <c r="Y1134" s="62"/>
      <c r="Z1134" s="62"/>
      <c r="AA1134" s="62"/>
      <c r="AB1134" s="62"/>
      <c r="AC1134" s="62"/>
      <c r="AD1134" s="62"/>
    </row>
    <row r="1135" spans="19:30" ht="11.25" customHeight="1">
      <c r="S1135" s="62"/>
      <c r="T1135" s="62"/>
      <c r="U1135" s="62"/>
      <c r="V1135" s="62"/>
      <c r="W1135" s="62"/>
      <c r="X1135" s="62"/>
      <c r="Y1135" s="62"/>
      <c r="Z1135" s="62"/>
      <c r="AA1135" s="62"/>
      <c r="AB1135" s="62"/>
      <c r="AC1135" s="62"/>
      <c r="AD1135" s="62"/>
    </row>
    <row r="1136" spans="19:30" ht="11.25" customHeight="1">
      <c r="S1136" s="62"/>
      <c r="T1136" s="62"/>
      <c r="U1136" s="62"/>
      <c r="V1136" s="62"/>
      <c r="W1136" s="62"/>
      <c r="X1136" s="62"/>
      <c r="Y1136" s="62"/>
      <c r="Z1136" s="62"/>
      <c r="AA1136" s="62"/>
      <c r="AB1136" s="62"/>
      <c r="AC1136" s="62"/>
      <c r="AD1136" s="62"/>
    </row>
    <row r="1137" spans="19:30" ht="11.25" customHeight="1">
      <c r="S1137" s="62"/>
      <c r="T1137" s="62"/>
      <c r="U1137" s="62"/>
      <c r="V1137" s="62"/>
      <c r="W1137" s="62"/>
      <c r="X1137" s="62"/>
      <c r="Y1137" s="62"/>
      <c r="Z1137" s="62"/>
      <c r="AA1137" s="62"/>
      <c r="AB1137" s="62"/>
      <c r="AC1137" s="62"/>
      <c r="AD1137" s="62"/>
    </row>
    <row r="1138" spans="19:30" ht="11.25" customHeight="1">
      <c r="S1138" s="62"/>
      <c r="T1138" s="62"/>
      <c r="U1138" s="62"/>
      <c r="V1138" s="62"/>
      <c r="W1138" s="62"/>
      <c r="X1138" s="62"/>
      <c r="Y1138" s="62"/>
      <c r="Z1138" s="62"/>
      <c r="AA1138" s="62"/>
      <c r="AB1138" s="62"/>
      <c r="AC1138" s="62"/>
      <c r="AD1138" s="62"/>
    </row>
    <row r="1139" spans="19:30" ht="11.25" customHeight="1">
      <c r="S1139" s="62"/>
      <c r="T1139" s="62"/>
      <c r="U1139" s="62"/>
      <c r="V1139" s="62"/>
      <c r="W1139" s="62"/>
      <c r="X1139" s="62"/>
      <c r="Y1139" s="62"/>
      <c r="Z1139" s="62"/>
      <c r="AA1139" s="62"/>
      <c r="AB1139" s="62"/>
      <c r="AC1139" s="62"/>
      <c r="AD1139" s="62"/>
    </row>
    <row r="1140" spans="19:30" ht="11.25" customHeight="1">
      <c r="S1140" s="62"/>
      <c r="T1140" s="62"/>
      <c r="U1140" s="62"/>
      <c r="V1140" s="62"/>
      <c r="W1140" s="62"/>
      <c r="X1140" s="62"/>
      <c r="Y1140" s="62"/>
      <c r="Z1140" s="62"/>
      <c r="AA1140" s="62"/>
      <c r="AB1140" s="62"/>
      <c r="AC1140" s="62"/>
      <c r="AD1140" s="62"/>
    </row>
    <row r="1141" spans="19:30" ht="11.25" customHeight="1">
      <c r="S1141" s="62"/>
      <c r="T1141" s="62"/>
      <c r="U1141" s="62"/>
      <c r="V1141" s="62"/>
      <c r="W1141" s="62"/>
      <c r="X1141" s="62"/>
      <c r="Y1141" s="62"/>
      <c r="Z1141" s="62"/>
      <c r="AA1141" s="62"/>
      <c r="AB1141" s="62"/>
      <c r="AC1141" s="62"/>
      <c r="AD1141" s="62"/>
    </row>
    <row r="1142" spans="19:30" ht="11.25" customHeight="1">
      <c r="S1142" s="62"/>
      <c r="T1142" s="62"/>
      <c r="U1142" s="62"/>
      <c r="V1142" s="62"/>
      <c r="W1142" s="62"/>
      <c r="X1142" s="62"/>
      <c r="Y1142" s="62"/>
      <c r="Z1142" s="62"/>
      <c r="AA1142" s="62"/>
      <c r="AB1142" s="62"/>
      <c r="AC1142" s="62"/>
      <c r="AD1142" s="62"/>
    </row>
    <row r="1143" spans="19:30" ht="11.25" customHeight="1">
      <c r="S1143" s="62"/>
      <c r="T1143" s="62"/>
      <c r="U1143" s="62"/>
      <c r="V1143" s="62"/>
      <c r="W1143" s="62"/>
      <c r="X1143" s="62"/>
      <c r="Y1143" s="62"/>
      <c r="Z1143" s="62"/>
      <c r="AA1143" s="62"/>
      <c r="AB1143" s="62"/>
      <c r="AC1143" s="62"/>
      <c r="AD1143" s="62"/>
    </row>
    <row r="1144" spans="19:30" ht="11.25" customHeight="1">
      <c r="S1144" s="62"/>
      <c r="T1144" s="62"/>
      <c r="U1144" s="62"/>
      <c r="V1144" s="62"/>
      <c r="W1144" s="62"/>
      <c r="X1144" s="62"/>
      <c r="Y1144" s="62"/>
      <c r="Z1144" s="62"/>
      <c r="AA1144" s="62"/>
      <c r="AB1144" s="62"/>
      <c r="AC1144" s="62"/>
      <c r="AD1144" s="62"/>
    </row>
    <row r="1145" spans="19:30" ht="11.25" customHeight="1">
      <c r="S1145" s="62"/>
      <c r="T1145" s="62"/>
      <c r="U1145" s="62"/>
      <c r="V1145" s="62"/>
      <c r="W1145" s="62"/>
      <c r="X1145" s="62"/>
      <c r="Y1145" s="62"/>
      <c r="Z1145" s="62"/>
      <c r="AA1145" s="62"/>
      <c r="AB1145" s="62"/>
      <c r="AC1145" s="62"/>
      <c r="AD1145" s="62"/>
    </row>
    <row r="1146" spans="19:30" ht="11.25" customHeight="1">
      <c r="S1146" s="62"/>
      <c r="T1146" s="62"/>
      <c r="U1146" s="62"/>
      <c r="V1146" s="62"/>
      <c r="W1146" s="62"/>
      <c r="X1146" s="62"/>
      <c r="Y1146" s="62"/>
      <c r="Z1146" s="62"/>
      <c r="AA1146" s="62"/>
      <c r="AB1146" s="62"/>
      <c r="AC1146" s="62"/>
      <c r="AD1146" s="62"/>
    </row>
    <row r="1147" spans="19:30" ht="11.25" customHeight="1">
      <c r="S1147" s="62"/>
      <c r="T1147" s="62"/>
      <c r="U1147" s="62"/>
      <c r="V1147" s="62"/>
      <c r="W1147" s="62"/>
      <c r="X1147" s="62"/>
      <c r="Y1147" s="62"/>
      <c r="Z1147" s="62"/>
      <c r="AA1147" s="62"/>
      <c r="AB1147" s="62"/>
      <c r="AC1147" s="62"/>
      <c r="AD1147" s="62"/>
    </row>
    <row r="1148" spans="19:30" ht="11.25" customHeight="1">
      <c r="S1148" s="62"/>
      <c r="T1148" s="62"/>
      <c r="U1148" s="62"/>
      <c r="V1148" s="62"/>
      <c r="W1148" s="62"/>
      <c r="X1148" s="62"/>
      <c r="Y1148" s="62"/>
      <c r="Z1148" s="62"/>
      <c r="AA1148" s="62"/>
      <c r="AB1148" s="62"/>
      <c r="AC1148" s="62"/>
      <c r="AD1148" s="62"/>
    </row>
    <row r="1149" spans="19:30" ht="11.25" customHeight="1">
      <c r="S1149" s="62"/>
      <c r="T1149" s="62"/>
      <c r="U1149" s="62"/>
      <c r="V1149" s="62"/>
      <c r="W1149" s="62"/>
      <c r="X1149" s="62"/>
      <c r="Y1149" s="62"/>
      <c r="Z1149" s="62"/>
      <c r="AA1149" s="62"/>
      <c r="AB1149" s="62"/>
      <c r="AC1149" s="62"/>
      <c r="AD1149" s="62"/>
    </row>
    <row r="1150" spans="19:30" ht="11.25" customHeight="1">
      <c r="S1150" s="62"/>
      <c r="T1150" s="62"/>
      <c r="U1150" s="62"/>
      <c r="V1150" s="62"/>
      <c r="W1150" s="62"/>
      <c r="X1150" s="62"/>
      <c r="Y1150" s="62"/>
      <c r="Z1150" s="62"/>
      <c r="AA1150" s="62"/>
      <c r="AB1150" s="62"/>
      <c r="AC1150" s="62"/>
      <c r="AD1150" s="62"/>
    </row>
    <row r="1151" spans="19:30" ht="11.25" customHeight="1">
      <c r="S1151" s="62"/>
      <c r="T1151" s="62"/>
      <c r="U1151" s="62"/>
      <c r="V1151" s="62"/>
      <c r="W1151" s="62"/>
      <c r="X1151" s="62"/>
      <c r="Y1151" s="62"/>
      <c r="Z1151" s="62"/>
      <c r="AA1151" s="62"/>
      <c r="AB1151" s="62"/>
      <c r="AC1151" s="62"/>
      <c r="AD1151" s="62"/>
    </row>
    <row r="1152" spans="19:30" ht="11.25" customHeight="1">
      <c r="S1152" s="62"/>
      <c r="T1152" s="62"/>
      <c r="U1152" s="62"/>
      <c r="V1152" s="62"/>
      <c r="W1152" s="62"/>
      <c r="X1152" s="62"/>
      <c r="Y1152" s="62"/>
      <c r="Z1152" s="62"/>
      <c r="AA1152" s="62"/>
      <c r="AB1152" s="62"/>
      <c r="AC1152" s="62"/>
      <c r="AD1152" s="62"/>
    </row>
    <row r="1153" spans="19:30" ht="11.25" customHeight="1">
      <c r="S1153" s="62"/>
      <c r="T1153" s="62"/>
      <c r="U1153" s="62"/>
      <c r="V1153" s="62"/>
      <c r="W1153" s="62"/>
      <c r="X1153" s="62"/>
      <c r="Y1153" s="62"/>
      <c r="Z1153" s="62"/>
      <c r="AA1153" s="62"/>
      <c r="AB1153" s="62"/>
      <c r="AC1153" s="62"/>
      <c r="AD1153" s="62"/>
    </row>
    <row r="1154" spans="19:30" ht="11.25" customHeight="1">
      <c r="S1154" s="62"/>
      <c r="T1154" s="62"/>
      <c r="U1154" s="62"/>
      <c r="V1154" s="62"/>
      <c r="W1154" s="62"/>
      <c r="X1154" s="62"/>
      <c r="Y1154" s="62"/>
      <c r="Z1154" s="62"/>
      <c r="AA1154" s="62"/>
      <c r="AB1154" s="62"/>
      <c r="AC1154" s="62"/>
      <c r="AD1154" s="62"/>
    </row>
    <row r="1155" spans="19:30" ht="11.25" customHeight="1">
      <c r="S1155" s="62"/>
      <c r="T1155" s="62"/>
      <c r="U1155" s="62"/>
      <c r="V1155" s="62"/>
      <c r="W1155" s="62"/>
      <c r="X1155" s="62"/>
      <c r="Y1155" s="62"/>
      <c r="Z1155" s="62"/>
      <c r="AA1155" s="62"/>
      <c r="AB1155" s="62"/>
      <c r="AC1155" s="62"/>
      <c r="AD1155" s="62"/>
    </row>
    <row r="1156" spans="19:30" ht="11.25" customHeight="1">
      <c r="S1156" s="62"/>
      <c r="T1156" s="62"/>
      <c r="U1156" s="62"/>
      <c r="V1156" s="62"/>
      <c r="W1156" s="62"/>
      <c r="X1156" s="62"/>
      <c r="Y1156" s="62"/>
      <c r="Z1156" s="62"/>
      <c r="AA1156" s="62"/>
      <c r="AB1156" s="62"/>
      <c r="AC1156" s="62"/>
      <c r="AD1156" s="62"/>
    </row>
    <row r="1157" spans="19:30" ht="11.25" customHeight="1">
      <c r="S1157" s="62"/>
      <c r="T1157" s="62"/>
      <c r="U1157" s="62"/>
      <c r="V1157" s="62"/>
      <c r="W1157" s="62"/>
      <c r="X1157" s="62"/>
      <c r="Y1157" s="62"/>
      <c r="Z1157" s="62"/>
      <c r="AA1157" s="62"/>
      <c r="AB1157" s="62"/>
      <c r="AC1157" s="62"/>
      <c r="AD1157" s="62"/>
    </row>
    <row r="1158" spans="19:30" ht="11.25" customHeight="1">
      <c r="S1158" s="62"/>
      <c r="T1158" s="62"/>
      <c r="U1158" s="62"/>
      <c r="V1158" s="62"/>
      <c r="W1158" s="62"/>
      <c r="X1158" s="62"/>
      <c r="Y1158" s="62"/>
      <c r="Z1158" s="62"/>
      <c r="AA1158" s="62"/>
      <c r="AB1158" s="62"/>
      <c r="AC1158" s="62"/>
      <c r="AD1158" s="62"/>
    </row>
    <row r="1159" spans="19:30" ht="11.25" customHeight="1">
      <c r="S1159" s="62"/>
      <c r="T1159" s="62"/>
      <c r="U1159" s="62"/>
      <c r="V1159" s="62"/>
      <c r="W1159" s="62"/>
      <c r="X1159" s="62"/>
      <c r="Y1159" s="62"/>
      <c r="Z1159" s="62"/>
      <c r="AA1159" s="62"/>
      <c r="AB1159" s="62"/>
      <c r="AC1159" s="62"/>
      <c r="AD1159" s="62"/>
    </row>
    <row r="1160" spans="19:30" ht="11.25" customHeight="1">
      <c r="S1160" s="62"/>
      <c r="T1160" s="62"/>
      <c r="U1160" s="62"/>
      <c r="V1160" s="62"/>
      <c r="W1160" s="62"/>
      <c r="X1160" s="62"/>
      <c r="Y1160" s="62"/>
      <c r="Z1160" s="62"/>
      <c r="AA1160" s="62"/>
      <c r="AB1160" s="62"/>
      <c r="AC1160" s="62"/>
      <c r="AD1160" s="62"/>
    </row>
    <row r="1161" spans="19:30" ht="11.25" customHeight="1">
      <c r="S1161" s="62"/>
      <c r="T1161" s="62"/>
      <c r="U1161" s="62"/>
      <c r="V1161" s="62"/>
      <c r="W1161" s="62"/>
      <c r="X1161" s="62"/>
      <c r="Y1161" s="62"/>
      <c r="Z1161" s="62"/>
      <c r="AA1161" s="62"/>
      <c r="AB1161" s="62"/>
      <c r="AC1161" s="62"/>
      <c r="AD1161" s="62"/>
    </row>
    <row r="1162" spans="19:30" ht="11.25" customHeight="1">
      <c r="S1162" s="62"/>
      <c r="T1162" s="62"/>
      <c r="U1162" s="62"/>
      <c r="V1162" s="62"/>
      <c r="W1162" s="62"/>
      <c r="X1162" s="62"/>
      <c r="Y1162" s="62"/>
      <c r="Z1162" s="62"/>
      <c r="AA1162" s="62"/>
      <c r="AB1162" s="62"/>
      <c r="AC1162" s="62"/>
      <c r="AD1162" s="62"/>
    </row>
    <row r="1163" spans="19:30" ht="11.25" customHeight="1">
      <c r="S1163" s="62"/>
      <c r="T1163" s="62"/>
      <c r="U1163" s="62"/>
      <c r="V1163" s="62"/>
      <c r="W1163" s="62"/>
      <c r="X1163" s="62"/>
      <c r="Y1163" s="62"/>
      <c r="Z1163" s="62"/>
      <c r="AA1163" s="62"/>
      <c r="AB1163" s="62"/>
      <c r="AC1163" s="62"/>
      <c r="AD1163" s="62"/>
    </row>
    <row r="1164" spans="19:30" ht="11.25" customHeight="1">
      <c r="S1164" s="62"/>
      <c r="T1164" s="62"/>
      <c r="U1164" s="62"/>
      <c r="V1164" s="62"/>
      <c r="W1164" s="62"/>
      <c r="X1164" s="62"/>
      <c r="Y1164" s="62"/>
      <c r="Z1164" s="62"/>
      <c r="AA1164" s="62"/>
      <c r="AB1164" s="62"/>
      <c r="AC1164" s="62"/>
      <c r="AD1164" s="62"/>
    </row>
    <row r="1165" spans="19:30" ht="11.25" customHeight="1">
      <c r="S1165" s="62"/>
      <c r="T1165" s="62"/>
      <c r="U1165" s="62"/>
      <c r="V1165" s="62"/>
      <c r="W1165" s="62"/>
      <c r="X1165" s="62"/>
      <c r="Y1165" s="62"/>
      <c r="Z1165" s="62"/>
      <c r="AA1165" s="62"/>
      <c r="AB1165" s="62"/>
      <c r="AC1165" s="62"/>
      <c r="AD1165" s="62"/>
    </row>
    <row r="1166" spans="19:30" ht="11.25" customHeight="1">
      <c r="S1166" s="62"/>
      <c r="T1166" s="62"/>
      <c r="U1166" s="62"/>
      <c r="V1166" s="62"/>
      <c r="W1166" s="62"/>
      <c r="X1166" s="62"/>
      <c r="Y1166" s="62"/>
      <c r="Z1166" s="62"/>
      <c r="AA1166" s="62"/>
      <c r="AB1166" s="62"/>
      <c r="AC1166" s="62"/>
      <c r="AD1166" s="62"/>
    </row>
    <row r="1167" spans="19:30" ht="11.25" customHeight="1">
      <c r="S1167" s="62"/>
      <c r="T1167" s="62"/>
      <c r="U1167" s="62"/>
      <c r="V1167" s="62"/>
      <c r="W1167" s="62"/>
      <c r="X1167" s="62"/>
      <c r="Y1167" s="62"/>
      <c r="Z1167" s="62"/>
      <c r="AA1167" s="62"/>
      <c r="AB1167" s="62"/>
      <c r="AC1167" s="62"/>
      <c r="AD1167" s="62"/>
    </row>
    <row r="1168" spans="19:30" ht="11.25" customHeight="1">
      <c r="S1168" s="62"/>
      <c r="T1168" s="62"/>
      <c r="U1168" s="62"/>
      <c r="V1168" s="62"/>
      <c r="W1168" s="62"/>
      <c r="X1168" s="62"/>
      <c r="Y1168" s="62"/>
      <c r="Z1168" s="62"/>
      <c r="AA1168" s="62"/>
      <c r="AB1168" s="62"/>
      <c r="AC1168" s="62"/>
      <c r="AD1168" s="62"/>
    </row>
    <row r="1169" spans="19:30" ht="11.25" customHeight="1">
      <c r="S1169" s="62"/>
      <c r="T1169" s="62"/>
      <c r="U1169" s="62"/>
      <c r="V1169" s="62"/>
      <c r="W1169" s="62"/>
      <c r="X1169" s="62"/>
      <c r="Y1169" s="62"/>
      <c r="Z1169" s="62"/>
      <c r="AA1169" s="62"/>
      <c r="AB1169" s="62"/>
      <c r="AC1169" s="62"/>
      <c r="AD1169" s="62"/>
    </row>
    <row r="1170" spans="19:30" ht="11.25" customHeight="1">
      <c r="S1170" s="62"/>
      <c r="T1170" s="62"/>
      <c r="U1170" s="62"/>
      <c r="V1170" s="62"/>
      <c r="W1170" s="62"/>
      <c r="X1170" s="62"/>
      <c r="Y1170" s="62"/>
      <c r="Z1170" s="62"/>
      <c r="AA1170" s="62"/>
      <c r="AB1170" s="62"/>
      <c r="AC1170" s="62"/>
      <c r="AD1170" s="62"/>
    </row>
    <row r="1171" spans="19:30" ht="11.25" customHeight="1">
      <c r="S1171" s="62"/>
      <c r="T1171" s="62"/>
      <c r="U1171" s="62"/>
      <c r="V1171" s="62"/>
      <c r="W1171" s="62"/>
      <c r="X1171" s="62"/>
      <c r="Y1171" s="62"/>
      <c r="Z1171" s="62"/>
      <c r="AA1171" s="62"/>
      <c r="AB1171" s="62"/>
      <c r="AC1171" s="62"/>
      <c r="AD1171" s="62"/>
    </row>
    <row r="1172" spans="19:30" ht="11.25" customHeight="1">
      <c r="S1172" s="62"/>
      <c r="T1172" s="62"/>
      <c r="U1172" s="62"/>
      <c r="V1172" s="62"/>
      <c r="W1172" s="62"/>
      <c r="X1172" s="62"/>
      <c r="Y1172" s="62"/>
      <c r="Z1172" s="62"/>
      <c r="AA1172" s="62"/>
      <c r="AB1172" s="62"/>
      <c r="AC1172" s="62"/>
      <c r="AD1172" s="62"/>
    </row>
    <row r="1173" spans="19:30" ht="11.25" customHeight="1">
      <c r="S1173" s="62"/>
      <c r="T1173" s="62"/>
      <c r="U1173" s="62"/>
      <c r="V1173" s="62"/>
      <c r="W1173" s="62"/>
      <c r="X1173" s="62"/>
      <c r="Y1173" s="62"/>
      <c r="Z1173" s="62"/>
      <c r="AA1173" s="62"/>
      <c r="AB1173" s="62"/>
      <c r="AC1173" s="62"/>
      <c r="AD1173" s="62"/>
    </row>
    <row r="1174" spans="19:30" ht="11.25" customHeight="1">
      <c r="S1174" s="62"/>
      <c r="T1174" s="62"/>
      <c r="U1174" s="62"/>
      <c r="V1174" s="62"/>
      <c r="W1174" s="62"/>
      <c r="X1174" s="62"/>
      <c r="Y1174" s="62"/>
      <c r="Z1174" s="62"/>
      <c r="AA1174" s="62"/>
      <c r="AB1174" s="62"/>
      <c r="AC1174" s="62"/>
      <c r="AD1174" s="62"/>
    </row>
    <row r="1175" spans="19:30" ht="11.25" customHeight="1">
      <c r="S1175" s="62"/>
      <c r="T1175" s="62"/>
      <c r="U1175" s="62"/>
      <c r="V1175" s="62"/>
      <c r="W1175" s="62"/>
      <c r="X1175" s="62"/>
      <c r="Y1175" s="62"/>
      <c r="Z1175" s="62"/>
      <c r="AA1175" s="62"/>
      <c r="AB1175" s="62"/>
      <c r="AC1175" s="62"/>
      <c r="AD1175" s="62"/>
    </row>
    <row r="1176" spans="19:30" ht="11.25" customHeight="1">
      <c r="S1176" s="62"/>
      <c r="T1176" s="62"/>
      <c r="U1176" s="62"/>
      <c r="V1176" s="62"/>
      <c r="W1176" s="62"/>
      <c r="X1176" s="62"/>
      <c r="Y1176" s="62"/>
      <c r="Z1176" s="62"/>
      <c r="AA1176" s="62"/>
      <c r="AB1176" s="62"/>
      <c r="AC1176" s="62"/>
      <c r="AD1176" s="62"/>
    </row>
    <row r="1177" spans="19:30" ht="11.25" customHeight="1">
      <c r="S1177" s="62"/>
      <c r="T1177" s="62"/>
      <c r="U1177" s="62"/>
      <c r="V1177" s="62"/>
      <c r="W1177" s="62"/>
      <c r="X1177" s="62"/>
      <c r="Y1177" s="62"/>
      <c r="Z1177" s="62"/>
      <c r="AA1177" s="62"/>
      <c r="AB1177" s="62"/>
      <c r="AC1177" s="62"/>
      <c r="AD1177" s="62"/>
    </row>
    <row r="1178" spans="19:30" ht="11.25" customHeight="1">
      <c r="S1178" s="62"/>
      <c r="T1178" s="62"/>
      <c r="U1178" s="62"/>
      <c r="V1178" s="62"/>
      <c r="W1178" s="62"/>
      <c r="X1178" s="62"/>
      <c r="Y1178" s="62"/>
      <c r="Z1178" s="62"/>
      <c r="AA1178" s="62"/>
      <c r="AB1178" s="62"/>
      <c r="AC1178" s="62"/>
      <c r="AD1178" s="62"/>
    </row>
    <row r="1179" spans="19:30" ht="11.25" customHeight="1">
      <c r="S1179" s="62"/>
      <c r="T1179" s="62"/>
      <c r="U1179" s="62"/>
      <c r="V1179" s="62"/>
      <c r="W1179" s="62"/>
      <c r="X1179" s="62"/>
      <c r="Y1179" s="62"/>
      <c r="Z1179" s="62"/>
      <c r="AA1179" s="62"/>
      <c r="AB1179" s="62"/>
      <c r="AC1179" s="62"/>
      <c r="AD1179" s="62"/>
    </row>
    <row r="1180" spans="19:30" ht="11.25" customHeight="1">
      <c r="S1180" s="62"/>
      <c r="T1180" s="62"/>
      <c r="U1180" s="62"/>
      <c r="V1180" s="62"/>
      <c r="W1180" s="62"/>
      <c r="X1180" s="62"/>
      <c r="Y1180" s="62"/>
      <c r="Z1180" s="62"/>
      <c r="AA1180" s="62"/>
      <c r="AB1180" s="62"/>
      <c r="AC1180" s="62"/>
      <c r="AD1180" s="62"/>
    </row>
    <row r="1181" spans="19:30" ht="11.25" customHeight="1">
      <c r="S1181" s="62"/>
      <c r="T1181" s="62"/>
      <c r="U1181" s="62"/>
      <c r="V1181" s="62"/>
      <c r="W1181" s="62"/>
      <c r="X1181" s="62"/>
      <c r="Y1181" s="62"/>
      <c r="Z1181" s="62"/>
      <c r="AA1181" s="62"/>
      <c r="AB1181" s="62"/>
      <c r="AC1181" s="62"/>
      <c r="AD1181" s="62"/>
    </row>
    <row r="1182" spans="19:30" ht="11.25" customHeight="1">
      <c r="S1182" s="62"/>
      <c r="T1182" s="62"/>
      <c r="U1182" s="62"/>
      <c r="V1182" s="62"/>
      <c r="W1182" s="62"/>
      <c r="X1182" s="62"/>
      <c r="Y1182" s="62"/>
      <c r="Z1182" s="62"/>
      <c r="AA1182" s="62"/>
      <c r="AB1182" s="62"/>
      <c r="AC1182" s="62"/>
      <c r="AD1182" s="62"/>
    </row>
    <row r="1183" spans="19:30" ht="11.25" customHeight="1">
      <c r="S1183" s="62"/>
      <c r="T1183" s="62"/>
      <c r="U1183" s="62"/>
      <c r="V1183" s="62"/>
      <c r="W1183" s="62"/>
      <c r="X1183" s="62"/>
      <c r="Y1183" s="62"/>
      <c r="Z1183" s="62"/>
      <c r="AA1183" s="62"/>
      <c r="AB1183" s="62"/>
      <c r="AC1183" s="62"/>
      <c r="AD1183" s="62"/>
    </row>
    <row r="1184" spans="19:30" ht="11.25" customHeight="1">
      <c r="S1184" s="62"/>
      <c r="T1184" s="62"/>
      <c r="U1184" s="62"/>
      <c r="V1184" s="62"/>
      <c r="W1184" s="62"/>
      <c r="X1184" s="62"/>
      <c r="Y1184" s="62"/>
      <c r="Z1184" s="62"/>
      <c r="AA1184" s="62"/>
      <c r="AB1184" s="62"/>
      <c r="AC1184" s="62"/>
      <c r="AD1184" s="62"/>
    </row>
    <row r="1185" spans="19:30" ht="11.25" customHeight="1">
      <c r="S1185" s="62"/>
      <c r="T1185" s="62"/>
      <c r="U1185" s="62"/>
      <c r="V1185" s="62"/>
      <c r="W1185" s="62"/>
      <c r="X1185" s="62"/>
      <c r="Y1185" s="62"/>
      <c r="Z1185" s="62"/>
      <c r="AA1185" s="62"/>
      <c r="AB1185" s="62"/>
      <c r="AC1185" s="62"/>
      <c r="AD1185" s="62"/>
    </row>
    <row r="1186" spans="19:30" ht="11.25" customHeight="1">
      <c r="S1186" s="62"/>
      <c r="T1186" s="62"/>
      <c r="U1186" s="62"/>
      <c r="V1186" s="62"/>
      <c r="W1186" s="62"/>
      <c r="X1186" s="62"/>
      <c r="Y1186" s="62"/>
      <c r="Z1186" s="62"/>
      <c r="AA1186" s="62"/>
      <c r="AB1186" s="62"/>
      <c r="AC1186" s="62"/>
      <c r="AD1186" s="62"/>
    </row>
    <row r="1187" spans="19:30" ht="11.25" customHeight="1">
      <c r="S1187" s="62"/>
      <c r="T1187" s="62"/>
      <c r="U1187" s="62"/>
      <c r="V1187" s="62"/>
      <c r="W1187" s="62"/>
      <c r="X1187" s="62"/>
      <c r="Y1187" s="62"/>
      <c r="Z1187" s="62"/>
      <c r="AA1187" s="62"/>
      <c r="AB1187" s="62"/>
      <c r="AC1187" s="62"/>
      <c r="AD1187" s="62"/>
    </row>
    <row r="1188" spans="19:30" ht="11.25" customHeight="1">
      <c r="S1188" s="62"/>
      <c r="T1188" s="62"/>
      <c r="U1188" s="62"/>
      <c r="V1188" s="62"/>
      <c r="W1188" s="62"/>
      <c r="X1188" s="62"/>
      <c r="Y1188" s="62"/>
      <c r="Z1188" s="62"/>
      <c r="AA1188" s="62"/>
      <c r="AB1188" s="62"/>
      <c r="AC1188" s="62"/>
      <c r="AD1188" s="62"/>
    </row>
    <row r="1189" spans="19:30" ht="11.25" customHeight="1">
      <c r="S1189" s="62"/>
      <c r="T1189" s="62"/>
      <c r="U1189" s="62"/>
      <c r="V1189" s="62"/>
      <c r="W1189" s="62"/>
      <c r="X1189" s="62"/>
      <c r="Y1189" s="62"/>
      <c r="Z1189" s="62"/>
      <c r="AA1189" s="62"/>
      <c r="AB1189" s="62"/>
      <c r="AC1189" s="62"/>
      <c r="AD1189" s="62"/>
    </row>
    <row r="1190" spans="19:30" ht="11.25" customHeight="1">
      <c r="S1190" s="62"/>
      <c r="T1190" s="62"/>
      <c r="U1190" s="62"/>
      <c r="V1190" s="62"/>
      <c r="W1190" s="62"/>
      <c r="X1190" s="62"/>
      <c r="Y1190" s="62"/>
      <c r="Z1190" s="62"/>
      <c r="AA1190" s="62"/>
      <c r="AB1190" s="62"/>
      <c r="AC1190" s="62"/>
      <c r="AD1190" s="62"/>
    </row>
    <row r="1191" spans="19:30" ht="11.25" customHeight="1">
      <c r="S1191" s="62"/>
      <c r="T1191" s="62"/>
      <c r="U1191" s="62"/>
      <c r="V1191" s="62"/>
      <c r="W1191" s="62"/>
      <c r="X1191" s="62"/>
      <c r="Y1191" s="62"/>
      <c r="Z1191" s="62"/>
      <c r="AA1191" s="62"/>
      <c r="AB1191" s="62"/>
      <c r="AC1191" s="62"/>
      <c r="AD1191" s="62"/>
    </row>
    <row r="1192" spans="19:30" ht="11.25" customHeight="1">
      <c r="S1192" s="62"/>
      <c r="T1192" s="62"/>
      <c r="U1192" s="62"/>
      <c r="V1192" s="62"/>
      <c r="W1192" s="62"/>
      <c r="X1192" s="62"/>
      <c r="Y1192" s="62"/>
      <c r="Z1192" s="62"/>
      <c r="AA1192" s="62"/>
      <c r="AB1192" s="62"/>
      <c r="AC1192" s="62"/>
      <c r="AD1192" s="62"/>
    </row>
    <row r="1193" spans="19:30" ht="11.25" customHeight="1">
      <c r="S1193" s="62"/>
      <c r="T1193" s="62"/>
      <c r="U1193" s="62"/>
      <c r="V1193" s="62"/>
      <c r="W1193" s="62"/>
      <c r="X1193" s="62"/>
      <c r="Y1193" s="62"/>
      <c r="Z1193" s="62"/>
      <c r="AA1193" s="62"/>
      <c r="AB1193" s="62"/>
      <c r="AC1193" s="62"/>
      <c r="AD1193" s="62"/>
    </row>
    <row r="1194" spans="19:30" ht="11.25" customHeight="1">
      <c r="S1194" s="62"/>
      <c r="T1194" s="62"/>
      <c r="U1194" s="62"/>
      <c r="V1194" s="62"/>
      <c r="W1194" s="62"/>
      <c r="X1194" s="62"/>
      <c r="Y1194" s="62"/>
      <c r="Z1194" s="62"/>
      <c r="AA1194" s="62"/>
      <c r="AB1194" s="62"/>
      <c r="AC1194" s="62"/>
      <c r="AD1194" s="62"/>
    </row>
    <row r="1195" spans="19:30" ht="11.25" customHeight="1">
      <c r="S1195" s="62"/>
      <c r="T1195" s="62"/>
      <c r="U1195" s="62"/>
      <c r="V1195" s="62"/>
      <c r="W1195" s="62"/>
      <c r="X1195" s="62"/>
      <c r="Y1195" s="62"/>
      <c r="Z1195" s="62"/>
      <c r="AA1195" s="62"/>
      <c r="AB1195" s="62"/>
      <c r="AC1195" s="62"/>
      <c r="AD1195" s="62"/>
    </row>
    <row r="1196" spans="19:30" ht="11.25" customHeight="1">
      <c r="S1196" s="62"/>
      <c r="T1196" s="62"/>
      <c r="U1196" s="62"/>
      <c r="V1196" s="62"/>
      <c r="W1196" s="62"/>
      <c r="X1196" s="62"/>
      <c r="Y1196" s="62"/>
      <c r="Z1196" s="62"/>
      <c r="AA1196" s="62"/>
      <c r="AB1196" s="62"/>
      <c r="AC1196" s="62"/>
      <c r="AD1196" s="62"/>
    </row>
    <row r="1197" spans="19:30" ht="11.25" customHeight="1">
      <c r="S1197" s="62"/>
      <c r="T1197" s="62"/>
      <c r="U1197" s="62"/>
      <c r="V1197" s="62"/>
      <c r="W1197" s="62"/>
      <c r="X1197" s="62"/>
      <c r="Y1197" s="62"/>
      <c r="Z1197" s="62"/>
      <c r="AA1197" s="62"/>
      <c r="AB1197" s="62"/>
      <c r="AC1197" s="62"/>
      <c r="AD1197" s="62"/>
    </row>
    <row r="1198" spans="19:30" ht="11.25" customHeight="1">
      <c r="S1198" s="62"/>
      <c r="T1198" s="62"/>
      <c r="U1198" s="62"/>
      <c r="V1198" s="62"/>
      <c r="W1198" s="62"/>
      <c r="X1198" s="62"/>
      <c r="Y1198" s="62"/>
      <c r="Z1198" s="62"/>
      <c r="AA1198" s="62"/>
      <c r="AB1198" s="62"/>
      <c r="AC1198" s="62"/>
      <c r="AD1198" s="62"/>
    </row>
    <row r="1199" spans="19:30" ht="11.25" customHeight="1">
      <c r="S1199" s="62"/>
      <c r="T1199" s="62"/>
      <c r="U1199" s="62"/>
      <c r="V1199" s="62"/>
      <c r="W1199" s="62"/>
      <c r="X1199" s="62"/>
      <c r="Y1199" s="62"/>
      <c r="Z1199" s="62"/>
      <c r="AA1199" s="62"/>
      <c r="AB1199" s="62"/>
      <c r="AC1199" s="62"/>
      <c r="AD1199" s="62"/>
    </row>
    <row r="1200" spans="19:30" ht="11.25" customHeight="1">
      <c r="S1200" s="62"/>
      <c r="T1200" s="62"/>
      <c r="U1200" s="62"/>
      <c r="V1200" s="62"/>
      <c r="W1200" s="62"/>
      <c r="X1200" s="62"/>
      <c r="Y1200" s="62"/>
      <c r="Z1200" s="62"/>
      <c r="AA1200" s="62"/>
      <c r="AB1200" s="62"/>
      <c r="AC1200" s="62"/>
      <c r="AD1200" s="62"/>
    </row>
    <row r="1201" spans="19:30" ht="11.25" customHeight="1">
      <c r="S1201" s="62"/>
      <c r="T1201" s="62"/>
      <c r="U1201" s="62"/>
      <c r="V1201" s="62"/>
      <c r="W1201" s="62"/>
      <c r="X1201" s="62"/>
      <c r="Y1201" s="62"/>
      <c r="Z1201" s="62"/>
      <c r="AA1201" s="62"/>
      <c r="AB1201" s="62"/>
      <c r="AC1201" s="62"/>
      <c r="AD1201" s="62"/>
    </row>
    <row r="1202" spans="19:30" ht="11.25" customHeight="1">
      <c r="S1202" s="62"/>
      <c r="T1202" s="62"/>
      <c r="U1202" s="62"/>
      <c r="V1202" s="62"/>
      <c r="W1202" s="62"/>
      <c r="X1202" s="62"/>
      <c r="Y1202" s="62"/>
      <c r="Z1202" s="62"/>
      <c r="AA1202" s="62"/>
      <c r="AB1202" s="62"/>
      <c r="AC1202" s="62"/>
      <c r="AD1202" s="62"/>
    </row>
    <row r="1203" spans="19:30" ht="11.25" customHeight="1">
      <c r="S1203" s="62"/>
      <c r="T1203" s="62"/>
      <c r="U1203" s="62"/>
      <c r="V1203" s="62"/>
      <c r="W1203" s="62"/>
      <c r="X1203" s="62"/>
      <c r="Y1203" s="62"/>
      <c r="Z1203" s="62"/>
      <c r="AA1203" s="62"/>
      <c r="AB1203" s="62"/>
      <c r="AC1203" s="62"/>
      <c r="AD1203" s="62"/>
    </row>
    <row r="1204" spans="19:30" ht="11.25" customHeight="1">
      <c r="S1204" s="62"/>
      <c r="T1204" s="62"/>
      <c r="U1204" s="62"/>
      <c r="V1204" s="62"/>
      <c r="W1204" s="62"/>
      <c r="X1204" s="62"/>
      <c r="Y1204" s="62"/>
      <c r="Z1204" s="62"/>
      <c r="AA1204" s="62"/>
      <c r="AB1204" s="62"/>
      <c r="AC1204" s="62"/>
      <c r="AD1204" s="62"/>
    </row>
    <row r="1205" spans="19:30" ht="11.25" customHeight="1">
      <c r="S1205" s="62"/>
      <c r="T1205" s="62"/>
      <c r="U1205" s="62"/>
      <c r="V1205" s="62"/>
      <c r="W1205" s="62"/>
      <c r="X1205" s="62"/>
      <c r="Y1205" s="62"/>
      <c r="Z1205" s="62"/>
      <c r="AA1205" s="62"/>
      <c r="AB1205" s="62"/>
      <c r="AC1205" s="62"/>
      <c r="AD1205" s="62"/>
    </row>
    <row r="1206" spans="19:30" ht="11.25" customHeight="1">
      <c r="S1206" s="62"/>
      <c r="T1206" s="62"/>
      <c r="U1206" s="62"/>
      <c r="V1206" s="62"/>
      <c r="W1206" s="62"/>
      <c r="X1206" s="62"/>
      <c r="Y1206" s="62"/>
      <c r="Z1206" s="62"/>
      <c r="AA1206" s="62"/>
      <c r="AB1206" s="62"/>
      <c r="AC1206" s="62"/>
      <c r="AD1206" s="62"/>
    </row>
    <row r="1207" spans="19:30" ht="11.25" customHeight="1">
      <c r="S1207" s="62"/>
      <c r="T1207" s="62"/>
      <c r="U1207" s="62"/>
      <c r="V1207" s="62"/>
      <c r="W1207" s="62"/>
      <c r="X1207" s="62"/>
      <c r="Y1207" s="62"/>
      <c r="Z1207" s="62"/>
      <c r="AA1207" s="62"/>
      <c r="AB1207" s="62"/>
      <c r="AC1207" s="62"/>
      <c r="AD1207" s="62"/>
    </row>
    <row r="1208" spans="19:30" ht="11.25" customHeight="1">
      <c r="S1208" s="62"/>
      <c r="T1208" s="62"/>
      <c r="U1208" s="62"/>
      <c r="V1208" s="62"/>
      <c r="W1208" s="62"/>
      <c r="X1208" s="62"/>
      <c r="Y1208" s="62"/>
      <c r="Z1208" s="62"/>
      <c r="AA1208" s="62"/>
      <c r="AB1208" s="62"/>
      <c r="AC1208" s="62"/>
      <c r="AD1208" s="62"/>
    </row>
    <row r="1209" spans="19:30" ht="11.25" customHeight="1">
      <c r="S1209" s="62"/>
      <c r="T1209" s="62"/>
      <c r="U1209" s="62"/>
      <c r="V1209" s="62"/>
      <c r="W1209" s="62"/>
      <c r="X1209" s="62"/>
      <c r="Y1209" s="62"/>
      <c r="Z1209" s="62"/>
      <c r="AA1209" s="62"/>
      <c r="AB1209" s="62"/>
      <c r="AC1209" s="62"/>
      <c r="AD1209" s="62"/>
    </row>
    <row r="1210" spans="19:30" ht="11.25" customHeight="1">
      <c r="S1210" s="62"/>
      <c r="T1210" s="62"/>
      <c r="U1210" s="62"/>
      <c r="V1210" s="62"/>
      <c r="W1210" s="62"/>
      <c r="X1210" s="62"/>
      <c r="Y1210" s="62"/>
      <c r="Z1210" s="62"/>
      <c r="AA1210" s="62"/>
      <c r="AB1210" s="62"/>
      <c r="AC1210" s="62"/>
      <c r="AD1210" s="62"/>
    </row>
    <row r="1211" spans="19:30" ht="11.25" customHeight="1">
      <c r="S1211" s="62"/>
      <c r="T1211" s="62"/>
      <c r="U1211" s="62"/>
      <c r="V1211" s="62"/>
      <c r="W1211" s="62"/>
      <c r="X1211" s="62"/>
      <c r="Y1211" s="62"/>
      <c r="Z1211" s="62"/>
      <c r="AA1211" s="62"/>
      <c r="AB1211" s="62"/>
      <c r="AC1211" s="62"/>
      <c r="AD1211" s="62"/>
    </row>
    <row r="1212" spans="19:30" ht="11.25" customHeight="1">
      <c r="S1212" s="62"/>
      <c r="T1212" s="62"/>
      <c r="U1212" s="62"/>
      <c r="V1212" s="62"/>
      <c r="W1212" s="62"/>
      <c r="X1212" s="62"/>
      <c r="Y1212" s="62"/>
      <c r="Z1212" s="62"/>
      <c r="AA1212" s="62"/>
      <c r="AB1212" s="62"/>
      <c r="AC1212" s="62"/>
      <c r="AD1212" s="62"/>
    </row>
    <row r="1213" spans="19:30" ht="11.25" customHeight="1">
      <c r="S1213" s="62"/>
      <c r="T1213" s="62"/>
      <c r="U1213" s="62"/>
      <c r="V1213" s="62"/>
      <c r="W1213" s="62"/>
      <c r="X1213" s="62"/>
      <c r="Y1213" s="62"/>
      <c r="Z1213" s="62"/>
      <c r="AA1213" s="62"/>
      <c r="AB1213" s="62"/>
      <c r="AC1213" s="62"/>
      <c r="AD1213" s="62"/>
    </row>
    <row r="1214" spans="19:30" ht="11.25" customHeight="1">
      <c r="S1214" s="62"/>
      <c r="T1214" s="62"/>
      <c r="U1214" s="62"/>
      <c r="V1214" s="62"/>
      <c r="W1214" s="62"/>
      <c r="X1214" s="62"/>
      <c r="Y1214" s="62"/>
      <c r="Z1214" s="62"/>
      <c r="AA1214" s="62"/>
      <c r="AB1214" s="62"/>
      <c r="AC1214" s="62"/>
      <c r="AD1214" s="62"/>
    </row>
    <row r="1215" spans="19:30" ht="11.25" customHeight="1">
      <c r="S1215" s="62"/>
      <c r="T1215" s="62"/>
      <c r="U1215" s="62"/>
      <c r="V1215" s="62"/>
      <c r="W1215" s="62"/>
      <c r="X1215" s="62"/>
      <c r="Y1215" s="62"/>
      <c r="Z1215" s="62"/>
      <c r="AA1215" s="62"/>
      <c r="AB1215" s="62"/>
      <c r="AC1215" s="62"/>
      <c r="AD1215" s="62"/>
    </row>
    <row r="1216" spans="19:30" ht="11.25" customHeight="1">
      <c r="S1216" s="62"/>
      <c r="T1216" s="62"/>
      <c r="U1216" s="62"/>
      <c r="V1216" s="62"/>
      <c r="W1216" s="62"/>
      <c r="X1216" s="62"/>
      <c r="Y1216" s="62"/>
      <c r="Z1216" s="62"/>
      <c r="AA1216" s="62"/>
      <c r="AB1216" s="62"/>
      <c r="AC1216" s="62"/>
      <c r="AD1216" s="62"/>
    </row>
    <row r="1217" spans="19:30" ht="11.25" customHeight="1">
      <c r="S1217" s="62"/>
      <c r="T1217" s="62"/>
      <c r="U1217" s="62"/>
      <c r="V1217" s="62"/>
      <c r="W1217" s="62"/>
      <c r="X1217" s="62"/>
      <c r="Y1217" s="62"/>
      <c r="Z1217" s="62"/>
      <c r="AA1217" s="62"/>
      <c r="AB1217" s="62"/>
      <c r="AC1217" s="62"/>
      <c r="AD1217" s="62"/>
    </row>
    <row r="1218" spans="19:30" ht="11.25" customHeight="1">
      <c r="S1218" s="62"/>
      <c r="T1218" s="62"/>
      <c r="U1218" s="62"/>
      <c r="V1218" s="62"/>
      <c r="W1218" s="62"/>
      <c r="X1218" s="62"/>
      <c r="Y1218" s="62"/>
      <c r="Z1218" s="62"/>
      <c r="AA1218" s="62"/>
      <c r="AB1218" s="62"/>
      <c r="AC1218" s="62"/>
      <c r="AD1218" s="62"/>
    </row>
    <row r="1219" spans="19:30" ht="11.25" customHeight="1">
      <c r="S1219" s="62"/>
      <c r="T1219" s="62"/>
      <c r="U1219" s="62"/>
      <c r="V1219" s="62"/>
      <c r="W1219" s="62"/>
      <c r="X1219" s="62"/>
      <c r="Y1219" s="62"/>
      <c r="Z1219" s="62"/>
      <c r="AA1219" s="62"/>
      <c r="AB1219" s="62"/>
      <c r="AC1219" s="62"/>
      <c r="AD1219" s="62"/>
    </row>
    <row r="1220" spans="19:30" ht="11.25" customHeight="1">
      <c r="S1220" s="62"/>
      <c r="T1220" s="62"/>
      <c r="U1220" s="62"/>
      <c r="V1220" s="62"/>
      <c r="W1220" s="62"/>
      <c r="X1220" s="62"/>
      <c r="Y1220" s="62"/>
      <c r="Z1220" s="62"/>
      <c r="AA1220" s="62"/>
      <c r="AB1220" s="62"/>
      <c r="AC1220" s="62"/>
      <c r="AD1220" s="62"/>
    </row>
    <row r="1221" spans="19:30" ht="11.25" customHeight="1">
      <c r="S1221" s="62"/>
      <c r="T1221" s="62"/>
      <c r="U1221" s="62"/>
      <c r="V1221" s="62"/>
      <c r="W1221" s="62"/>
      <c r="X1221" s="62"/>
      <c r="Y1221" s="62"/>
      <c r="Z1221" s="62"/>
      <c r="AA1221" s="62"/>
      <c r="AB1221" s="62"/>
      <c r="AC1221" s="62"/>
      <c r="AD1221" s="62"/>
    </row>
    <row r="1222" spans="19:30" ht="11.25" customHeight="1">
      <c r="S1222" s="62"/>
      <c r="T1222" s="62"/>
      <c r="U1222" s="62"/>
      <c r="V1222" s="62"/>
      <c r="W1222" s="62"/>
      <c r="X1222" s="62"/>
      <c r="Y1222" s="62"/>
      <c r="Z1222" s="62"/>
      <c r="AA1222" s="62"/>
      <c r="AB1222" s="62"/>
      <c r="AC1222" s="62"/>
      <c r="AD1222" s="62"/>
    </row>
    <row r="1223" spans="19:30" ht="11.25" customHeight="1">
      <c r="S1223" s="62"/>
      <c r="T1223" s="62"/>
      <c r="U1223" s="62"/>
      <c r="V1223" s="62"/>
      <c r="W1223" s="62"/>
      <c r="X1223" s="62"/>
      <c r="Y1223" s="62"/>
      <c r="Z1223" s="62"/>
      <c r="AA1223" s="62"/>
      <c r="AB1223" s="62"/>
      <c r="AC1223" s="62"/>
      <c r="AD1223" s="62"/>
    </row>
    <row r="1224" spans="19:30" ht="11.25" customHeight="1">
      <c r="S1224" s="62"/>
      <c r="T1224" s="62"/>
      <c r="U1224" s="62"/>
      <c r="V1224" s="62"/>
      <c r="W1224" s="62"/>
      <c r="X1224" s="62"/>
      <c r="Y1224" s="62"/>
      <c r="Z1224" s="62"/>
      <c r="AA1224" s="62"/>
      <c r="AB1224" s="62"/>
      <c r="AC1224" s="62"/>
      <c r="AD1224" s="62"/>
    </row>
    <row r="1225" spans="19:30" ht="11.25" customHeight="1">
      <c r="S1225" s="62"/>
      <c r="T1225" s="62"/>
      <c r="U1225" s="62"/>
      <c r="V1225" s="62"/>
      <c r="W1225" s="62"/>
      <c r="X1225" s="62"/>
      <c r="Y1225" s="62"/>
      <c r="Z1225" s="62"/>
      <c r="AA1225" s="62"/>
      <c r="AB1225" s="62"/>
      <c r="AC1225" s="62"/>
      <c r="AD1225" s="62"/>
    </row>
    <row r="1226" spans="19:30" ht="11.25" customHeight="1">
      <c r="S1226" s="62"/>
      <c r="T1226" s="62"/>
      <c r="U1226" s="62"/>
      <c r="V1226" s="62"/>
      <c r="W1226" s="62"/>
      <c r="X1226" s="62"/>
      <c r="Y1226" s="62"/>
      <c r="Z1226" s="62"/>
      <c r="AA1226" s="62"/>
      <c r="AB1226" s="62"/>
      <c r="AC1226" s="62"/>
      <c r="AD1226" s="62"/>
    </row>
    <row r="1227" spans="19:30" ht="11.25" customHeight="1">
      <c r="S1227" s="62"/>
      <c r="T1227" s="62"/>
      <c r="U1227" s="62"/>
      <c r="V1227" s="62"/>
      <c r="W1227" s="62"/>
      <c r="X1227" s="62"/>
      <c r="Y1227" s="62"/>
      <c r="Z1227" s="62"/>
      <c r="AA1227" s="62"/>
      <c r="AB1227" s="62"/>
      <c r="AC1227" s="62"/>
      <c r="AD1227" s="62"/>
    </row>
    <row r="1228" spans="19:30" ht="11.25" customHeight="1">
      <c r="S1228" s="62"/>
      <c r="T1228" s="62"/>
      <c r="U1228" s="62"/>
      <c r="V1228" s="62"/>
      <c r="W1228" s="62"/>
      <c r="X1228" s="62"/>
      <c r="Y1228" s="62"/>
      <c r="Z1228" s="62"/>
      <c r="AA1228" s="62"/>
      <c r="AB1228" s="62"/>
      <c r="AC1228" s="62"/>
      <c r="AD1228" s="62"/>
    </row>
    <row r="1229" spans="19:30" ht="11.25" customHeight="1">
      <c r="S1229" s="62"/>
      <c r="T1229" s="62"/>
      <c r="U1229" s="62"/>
      <c r="V1229" s="62"/>
      <c r="W1229" s="62"/>
      <c r="X1229" s="62"/>
      <c r="Y1229" s="62"/>
      <c r="Z1229" s="62"/>
      <c r="AA1229" s="62"/>
      <c r="AB1229" s="62"/>
      <c r="AC1229" s="62"/>
      <c r="AD1229" s="62"/>
    </row>
    <row r="1230" spans="19:30" ht="11.25" customHeight="1">
      <c r="S1230" s="62"/>
      <c r="T1230" s="62"/>
      <c r="U1230" s="62"/>
      <c r="V1230" s="62"/>
      <c r="W1230" s="62"/>
      <c r="X1230" s="62"/>
      <c r="Y1230" s="62"/>
      <c r="Z1230" s="62"/>
      <c r="AA1230" s="62"/>
      <c r="AB1230" s="62"/>
      <c r="AC1230" s="62"/>
      <c r="AD1230" s="62"/>
    </row>
    <row r="1231" spans="19:30" ht="11.25" customHeight="1">
      <c r="S1231" s="62"/>
      <c r="T1231" s="62"/>
      <c r="U1231" s="62"/>
      <c r="V1231" s="62"/>
      <c r="W1231" s="62"/>
      <c r="X1231" s="62"/>
      <c r="Y1231" s="62"/>
      <c r="Z1231" s="62"/>
      <c r="AA1231" s="62"/>
      <c r="AB1231" s="62"/>
      <c r="AC1231" s="62"/>
      <c r="AD1231" s="62"/>
    </row>
    <row r="1232" spans="19:30" ht="11.25" customHeight="1">
      <c r="S1232" s="62"/>
      <c r="T1232" s="62"/>
      <c r="U1232" s="62"/>
      <c r="V1232" s="62"/>
      <c r="W1232" s="62"/>
      <c r="X1232" s="62"/>
      <c r="Y1232" s="62"/>
      <c r="Z1232" s="62"/>
      <c r="AA1232" s="62"/>
      <c r="AB1232" s="62"/>
      <c r="AC1232" s="62"/>
      <c r="AD1232" s="62"/>
    </row>
    <row r="1233" spans="19:30" ht="11.25" customHeight="1">
      <c r="S1233" s="62"/>
      <c r="T1233" s="62"/>
      <c r="U1233" s="62"/>
      <c r="V1233" s="62"/>
      <c r="W1233" s="62"/>
      <c r="X1233" s="62"/>
      <c r="Y1233" s="62"/>
      <c r="Z1233" s="62"/>
      <c r="AA1233" s="62"/>
      <c r="AB1233" s="62"/>
      <c r="AC1233" s="62"/>
      <c r="AD1233" s="62"/>
    </row>
    <row r="1234" spans="19:30" ht="11.25" customHeight="1">
      <c r="S1234" s="62"/>
      <c r="T1234" s="62"/>
      <c r="U1234" s="62"/>
      <c r="V1234" s="62"/>
      <c r="W1234" s="62"/>
      <c r="X1234" s="62"/>
      <c r="Y1234" s="62"/>
      <c r="Z1234" s="62"/>
      <c r="AA1234" s="62"/>
      <c r="AB1234" s="62"/>
      <c r="AC1234" s="62"/>
      <c r="AD1234" s="62"/>
    </row>
    <row r="1235" spans="19:30" ht="11.25" customHeight="1">
      <c r="S1235" s="62"/>
      <c r="T1235" s="62"/>
      <c r="U1235" s="62"/>
      <c r="V1235" s="62"/>
      <c r="W1235" s="62"/>
      <c r="X1235" s="62"/>
      <c r="Y1235" s="62"/>
      <c r="Z1235" s="62"/>
      <c r="AA1235" s="62"/>
      <c r="AB1235" s="62"/>
      <c r="AC1235" s="62"/>
      <c r="AD1235" s="62"/>
    </row>
    <row r="1236" spans="19:30" ht="11.25" customHeight="1">
      <c r="S1236" s="62"/>
      <c r="T1236" s="62"/>
      <c r="U1236" s="62"/>
      <c r="V1236" s="62"/>
      <c r="W1236" s="62"/>
      <c r="X1236" s="62"/>
      <c r="Y1236" s="62"/>
      <c r="Z1236" s="62"/>
      <c r="AA1236" s="62"/>
      <c r="AB1236" s="62"/>
      <c r="AC1236" s="62"/>
      <c r="AD1236" s="62"/>
    </row>
    <row r="1237" spans="19:30" ht="11.25" customHeight="1">
      <c r="S1237" s="62"/>
      <c r="T1237" s="62"/>
      <c r="U1237" s="62"/>
      <c r="V1237" s="62"/>
      <c r="W1237" s="62"/>
      <c r="X1237" s="62"/>
      <c r="Y1237" s="62"/>
      <c r="Z1237" s="62"/>
      <c r="AA1237" s="62"/>
      <c r="AB1237" s="62"/>
      <c r="AC1237" s="62"/>
      <c r="AD1237" s="62"/>
    </row>
    <row r="1238" spans="19:30" ht="11.25" customHeight="1">
      <c r="S1238" s="62"/>
      <c r="T1238" s="62"/>
      <c r="U1238" s="62"/>
      <c r="V1238" s="62"/>
      <c r="W1238" s="62"/>
      <c r="X1238" s="62"/>
      <c r="Y1238" s="62"/>
      <c r="Z1238" s="62"/>
      <c r="AA1238" s="62"/>
      <c r="AB1238" s="62"/>
      <c r="AC1238" s="62"/>
      <c r="AD1238" s="62"/>
    </row>
    <row r="1239" spans="19:30" ht="11.25" customHeight="1">
      <c r="S1239" s="62"/>
      <c r="T1239" s="62"/>
      <c r="U1239" s="62"/>
      <c r="V1239" s="62"/>
      <c r="W1239" s="62"/>
      <c r="X1239" s="62"/>
      <c r="Y1239" s="62"/>
      <c r="Z1239" s="62"/>
      <c r="AA1239" s="62"/>
      <c r="AB1239" s="62"/>
      <c r="AC1239" s="62"/>
      <c r="AD1239" s="62"/>
    </row>
    <row r="1240" spans="19:30" ht="11.25" customHeight="1">
      <c r="S1240" s="62"/>
      <c r="T1240" s="62"/>
      <c r="U1240" s="62"/>
      <c r="V1240" s="62"/>
      <c r="W1240" s="62"/>
      <c r="X1240" s="62"/>
      <c r="Y1240" s="62"/>
      <c r="Z1240" s="62"/>
      <c r="AA1240" s="62"/>
      <c r="AB1240" s="62"/>
      <c r="AC1240" s="62"/>
      <c r="AD1240" s="62"/>
    </row>
    <row r="1241" spans="19:30" ht="11.25" customHeight="1">
      <c r="S1241" s="62"/>
      <c r="T1241" s="62"/>
      <c r="U1241" s="62"/>
      <c r="V1241" s="62"/>
      <c r="W1241" s="62"/>
      <c r="X1241" s="62"/>
      <c r="Y1241" s="62"/>
      <c r="Z1241" s="62"/>
      <c r="AA1241" s="62"/>
      <c r="AB1241" s="62"/>
      <c r="AC1241" s="62"/>
      <c r="AD1241" s="62"/>
    </row>
    <row r="1242" spans="19:30" ht="11.25" customHeight="1">
      <c r="S1242" s="62"/>
      <c r="T1242" s="62"/>
      <c r="U1242" s="62"/>
      <c r="V1242" s="62"/>
      <c r="W1242" s="62"/>
      <c r="X1242" s="62"/>
      <c r="Y1242" s="62"/>
      <c r="Z1242" s="62"/>
      <c r="AA1242" s="62"/>
      <c r="AB1242" s="62"/>
      <c r="AC1242" s="62"/>
      <c r="AD1242" s="62"/>
    </row>
    <row r="1243" spans="19:30" ht="11.25" customHeight="1">
      <c r="S1243" s="62"/>
      <c r="T1243" s="62"/>
      <c r="U1243" s="62"/>
      <c r="V1243" s="62"/>
      <c r="W1243" s="62"/>
      <c r="X1243" s="62"/>
      <c r="Y1243" s="62"/>
      <c r="Z1243" s="62"/>
      <c r="AA1243" s="62"/>
      <c r="AB1243" s="62"/>
      <c r="AC1243" s="62"/>
      <c r="AD1243" s="62"/>
    </row>
    <row r="1244" spans="19:30" ht="11.25" customHeight="1">
      <c r="S1244" s="62"/>
      <c r="T1244" s="62"/>
      <c r="U1244" s="62"/>
      <c r="V1244" s="62"/>
      <c r="W1244" s="62"/>
      <c r="X1244" s="62"/>
      <c r="Y1244" s="62"/>
      <c r="Z1244" s="62"/>
      <c r="AA1244" s="62"/>
      <c r="AB1244" s="62"/>
      <c r="AC1244" s="62"/>
      <c r="AD1244" s="62"/>
    </row>
    <row r="1245" spans="19:30" ht="11.25" customHeight="1">
      <c r="S1245" s="62"/>
      <c r="T1245" s="62"/>
      <c r="U1245" s="62"/>
      <c r="V1245" s="62"/>
      <c r="W1245" s="62"/>
      <c r="X1245" s="62"/>
      <c r="Y1245" s="62"/>
      <c r="Z1245" s="62"/>
      <c r="AA1245" s="62"/>
      <c r="AB1245" s="62"/>
      <c r="AC1245" s="62"/>
      <c r="AD1245" s="62"/>
    </row>
    <row r="1246" spans="19:30" ht="11.25" customHeight="1">
      <c r="S1246" s="62"/>
      <c r="T1246" s="62"/>
      <c r="U1246" s="62"/>
      <c r="V1246" s="62"/>
      <c r="W1246" s="62"/>
      <c r="X1246" s="62"/>
      <c r="Y1246" s="62"/>
      <c r="Z1246" s="62"/>
      <c r="AA1246" s="62"/>
      <c r="AB1246" s="62"/>
      <c r="AC1246" s="62"/>
      <c r="AD1246" s="62"/>
    </row>
    <row r="1247" spans="19:30" ht="11.25" customHeight="1">
      <c r="S1247" s="62"/>
      <c r="T1247" s="62"/>
      <c r="U1247" s="62"/>
      <c r="V1247" s="62"/>
      <c r="W1247" s="62"/>
      <c r="X1247" s="62"/>
      <c r="Y1247" s="62"/>
      <c r="Z1247" s="62"/>
      <c r="AA1247" s="62"/>
      <c r="AB1247" s="62"/>
      <c r="AC1247" s="62"/>
      <c r="AD1247" s="62"/>
    </row>
    <row r="1248" spans="19:30" ht="11.25" customHeight="1">
      <c r="S1248" s="62"/>
      <c r="T1248" s="62"/>
      <c r="U1248" s="62"/>
      <c r="V1248" s="62"/>
      <c r="W1248" s="62"/>
      <c r="X1248" s="62"/>
      <c r="Y1248" s="62"/>
      <c r="Z1248" s="62"/>
      <c r="AA1248" s="62"/>
      <c r="AB1248" s="62"/>
      <c r="AC1248" s="62"/>
      <c r="AD1248" s="62"/>
    </row>
    <row r="1249" spans="19:30" ht="11.25" customHeight="1">
      <c r="S1249" s="62"/>
      <c r="T1249" s="62"/>
      <c r="U1249" s="62"/>
      <c r="V1249" s="62"/>
      <c r="W1249" s="62"/>
      <c r="X1249" s="62"/>
      <c r="Y1249" s="62"/>
      <c r="Z1249" s="62"/>
      <c r="AA1249" s="62"/>
      <c r="AB1249" s="62"/>
      <c r="AC1249" s="62"/>
      <c r="AD1249" s="62"/>
    </row>
    <row r="1250" spans="19:30" ht="11.25" customHeight="1">
      <c r="S1250" s="62"/>
      <c r="T1250" s="62"/>
      <c r="U1250" s="62"/>
      <c r="V1250" s="62"/>
      <c r="W1250" s="62"/>
      <c r="X1250" s="62"/>
      <c r="Y1250" s="62"/>
      <c r="Z1250" s="62"/>
      <c r="AA1250" s="62"/>
      <c r="AB1250" s="62"/>
      <c r="AC1250" s="62"/>
      <c r="AD1250" s="62"/>
    </row>
    <row r="1251" spans="19:30" ht="11.25" customHeight="1">
      <c r="S1251" s="62"/>
      <c r="T1251" s="62"/>
      <c r="U1251" s="62"/>
      <c r="V1251" s="62"/>
      <c r="W1251" s="62"/>
      <c r="X1251" s="62"/>
      <c r="Y1251" s="62"/>
      <c r="Z1251" s="62"/>
      <c r="AA1251" s="62"/>
      <c r="AB1251" s="62"/>
      <c r="AC1251" s="62"/>
      <c r="AD1251" s="62"/>
    </row>
    <row r="1252" spans="19:30" ht="11.25" customHeight="1">
      <c r="S1252" s="62"/>
      <c r="T1252" s="62"/>
      <c r="U1252" s="62"/>
      <c r="V1252" s="62"/>
      <c r="W1252" s="62"/>
      <c r="X1252" s="62"/>
      <c r="Y1252" s="62"/>
      <c r="Z1252" s="62"/>
      <c r="AA1252" s="62"/>
      <c r="AB1252" s="62"/>
      <c r="AC1252" s="62"/>
      <c r="AD1252" s="62"/>
    </row>
    <row r="1253" spans="19:30" ht="11.25" customHeight="1">
      <c r="S1253" s="62"/>
      <c r="T1253" s="62"/>
      <c r="U1253" s="62"/>
      <c r="V1253" s="62"/>
      <c r="W1253" s="62"/>
      <c r="X1253" s="62"/>
      <c r="Y1253" s="62"/>
      <c r="Z1253" s="62"/>
      <c r="AA1253" s="62"/>
      <c r="AB1253" s="62"/>
      <c r="AC1253" s="62"/>
      <c r="AD1253" s="62"/>
    </row>
    <row r="1254" spans="19:30" ht="11.25" customHeight="1">
      <c r="S1254" s="62"/>
      <c r="T1254" s="62"/>
      <c r="U1254" s="62"/>
      <c r="V1254" s="62"/>
      <c r="W1254" s="62"/>
      <c r="X1254" s="62"/>
      <c r="Y1254" s="62"/>
      <c r="Z1254" s="62"/>
      <c r="AA1254" s="62"/>
      <c r="AB1254" s="62"/>
      <c r="AC1254" s="62"/>
      <c r="AD1254" s="62"/>
    </row>
    <row r="1255" spans="19:30" ht="11.25" customHeight="1">
      <c r="S1255" s="62"/>
      <c r="T1255" s="62"/>
      <c r="U1255" s="62"/>
      <c r="V1255" s="62"/>
      <c r="W1255" s="62"/>
      <c r="X1255" s="62"/>
      <c r="Y1255" s="62"/>
      <c r="Z1255" s="62"/>
      <c r="AA1255" s="62"/>
      <c r="AB1255" s="62"/>
      <c r="AC1255" s="62"/>
      <c r="AD1255" s="62"/>
    </row>
    <row r="1256" spans="19:30" ht="11.25" customHeight="1">
      <c r="S1256" s="62"/>
      <c r="T1256" s="62"/>
      <c r="U1256" s="62"/>
      <c r="V1256" s="62"/>
      <c r="W1256" s="62"/>
      <c r="X1256" s="62"/>
      <c r="Y1256" s="62"/>
      <c r="Z1256" s="62"/>
      <c r="AA1256" s="62"/>
      <c r="AB1256" s="62"/>
      <c r="AC1256" s="62"/>
      <c r="AD1256" s="62"/>
    </row>
    <row r="1257" spans="19:30" ht="11.25" customHeight="1">
      <c r="S1257" s="62"/>
      <c r="T1257" s="62"/>
      <c r="U1257" s="62"/>
      <c r="V1257" s="62"/>
      <c r="W1257" s="62"/>
      <c r="X1257" s="62"/>
      <c r="Y1257" s="62"/>
      <c r="Z1257" s="62"/>
      <c r="AA1257" s="62"/>
      <c r="AB1257" s="62"/>
      <c r="AC1257" s="62"/>
      <c r="AD1257" s="62"/>
    </row>
    <row r="1258" spans="19:30" ht="11.25" customHeight="1">
      <c r="S1258" s="62"/>
      <c r="T1258" s="62"/>
      <c r="U1258" s="62"/>
      <c r="V1258" s="62"/>
      <c r="W1258" s="62"/>
      <c r="X1258" s="62"/>
      <c r="Y1258" s="62"/>
      <c r="Z1258" s="62"/>
      <c r="AA1258" s="62"/>
      <c r="AB1258" s="62"/>
      <c r="AC1258" s="62"/>
      <c r="AD1258" s="62"/>
    </row>
    <row r="1259" spans="19:30" ht="11.25" customHeight="1">
      <c r="S1259" s="62"/>
      <c r="T1259" s="62"/>
      <c r="U1259" s="62"/>
      <c r="V1259" s="62"/>
      <c r="W1259" s="62"/>
      <c r="X1259" s="62"/>
      <c r="Y1259" s="62"/>
      <c r="Z1259" s="62"/>
      <c r="AA1259" s="62"/>
      <c r="AB1259" s="62"/>
      <c r="AC1259" s="62"/>
      <c r="AD1259" s="62"/>
    </row>
    <row r="1260" spans="19:30" ht="11.25" customHeight="1">
      <c r="S1260" s="62"/>
      <c r="T1260" s="62"/>
      <c r="U1260" s="62"/>
      <c r="V1260" s="62"/>
      <c r="W1260" s="62"/>
      <c r="X1260" s="62"/>
      <c r="Y1260" s="62"/>
      <c r="Z1260" s="62"/>
      <c r="AA1260" s="62"/>
      <c r="AB1260" s="62"/>
      <c r="AC1260" s="62"/>
      <c r="AD1260" s="62"/>
    </row>
    <row r="1261" spans="19:30" ht="11.25" customHeight="1">
      <c r="S1261" s="62"/>
      <c r="T1261" s="62"/>
      <c r="U1261" s="62"/>
      <c r="V1261" s="62"/>
      <c r="W1261" s="62"/>
      <c r="X1261" s="62"/>
      <c r="Y1261" s="62"/>
      <c r="Z1261" s="62"/>
      <c r="AA1261" s="62"/>
      <c r="AB1261" s="62"/>
      <c r="AC1261" s="62"/>
      <c r="AD1261" s="62"/>
    </row>
    <row r="1262" spans="19:30" ht="11.25" customHeight="1">
      <c r="S1262" s="62"/>
      <c r="T1262" s="62"/>
      <c r="U1262" s="62"/>
      <c r="V1262" s="62"/>
      <c r="W1262" s="62"/>
      <c r="X1262" s="62"/>
      <c r="Y1262" s="62"/>
      <c r="Z1262" s="62"/>
      <c r="AA1262" s="62"/>
      <c r="AB1262" s="62"/>
      <c r="AC1262" s="62"/>
      <c r="AD1262" s="62"/>
    </row>
    <row r="1263" spans="19:30" ht="11.25" customHeight="1">
      <c r="S1263" s="62"/>
      <c r="T1263" s="62"/>
      <c r="U1263" s="62"/>
      <c r="V1263" s="62"/>
      <c r="W1263" s="62"/>
      <c r="X1263" s="62"/>
      <c r="Y1263" s="62"/>
      <c r="Z1263" s="62"/>
      <c r="AA1263" s="62"/>
      <c r="AB1263" s="62"/>
      <c r="AC1263" s="62"/>
      <c r="AD1263" s="62"/>
    </row>
    <row r="1264" spans="19:30" ht="11.25" customHeight="1">
      <c r="S1264" s="62"/>
      <c r="T1264" s="62"/>
      <c r="U1264" s="62"/>
      <c r="V1264" s="62"/>
      <c r="W1264" s="62"/>
      <c r="X1264" s="62"/>
      <c r="Y1264" s="62"/>
      <c r="Z1264" s="62"/>
      <c r="AA1264" s="62"/>
      <c r="AB1264" s="62"/>
      <c r="AC1264" s="62"/>
      <c r="AD1264" s="62"/>
    </row>
    <row r="1265" spans="19:30" ht="11.25" customHeight="1">
      <c r="S1265" s="62"/>
      <c r="T1265" s="62"/>
      <c r="U1265" s="62"/>
      <c r="V1265" s="62"/>
      <c r="W1265" s="62"/>
      <c r="X1265" s="62"/>
      <c r="Y1265" s="62"/>
      <c r="Z1265" s="62"/>
      <c r="AA1265" s="62"/>
      <c r="AB1265" s="62"/>
      <c r="AC1265" s="62"/>
      <c r="AD1265" s="62"/>
    </row>
    <row r="1266" spans="19:30" ht="11.25" customHeight="1">
      <c r="S1266" s="62"/>
      <c r="T1266" s="62"/>
      <c r="U1266" s="62"/>
      <c r="V1266" s="62"/>
      <c r="W1266" s="62"/>
      <c r="X1266" s="62"/>
      <c r="Y1266" s="62"/>
      <c r="Z1266" s="62"/>
      <c r="AA1266" s="62"/>
      <c r="AB1266" s="62"/>
      <c r="AC1266" s="62"/>
      <c r="AD1266" s="62"/>
    </row>
    <row r="1267" spans="19:30" ht="11.25" customHeight="1">
      <c r="S1267" s="62"/>
      <c r="T1267" s="62"/>
      <c r="U1267" s="62"/>
      <c r="V1267" s="62"/>
      <c r="W1267" s="62"/>
      <c r="X1267" s="62"/>
      <c r="Y1267" s="62"/>
      <c r="Z1267" s="62"/>
      <c r="AA1267" s="62"/>
      <c r="AB1267" s="62"/>
      <c r="AC1267" s="62"/>
      <c r="AD1267" s="62"/>
    </row>
    <row r="1268" spans="19:30" ht="11.25" customHeight="1">
      <c r="S1268" s="62"/>
      <c r="T1268" s="62"/>
      <c r="U1268" s="62"/>
      <c r="V1268" s="62"/>
      <c r="W1268" s="62"/>
      <c r="X1268" s="62"/>
      <c r="Y1268" s="62"/>
      <c r="Z1268" s="62"/>
      <c r="AA1268" s="62"/>
      <c r="AB1268" s="62"/>
      <c r="AC1268" s="62"/>
      <c r="AD1268" s="62"/>
    </row>
    <row r="1269" spans="19:30" ht="11.25" customHeight="1">
      <c r="S1269" s="62"/>
      <c r="T1269" s="62"/>
      <c r="U1269" s="62"/>
      <c r="V1269" s="62"/>
      <c r="W1269" s="62"/>
      <c r="X1269" s="62"/>
      <c r="Y1269" s="62"/>
      <c r="Z1269" s="62"/>
      <c r="AA1269" s="62"/>
      <c r="AB1269" s="62"/>
      <c r="AC1269" s="62"/>
      <c r="AD1269" s="62"/>
    </row>
    <row r="1270" spans="19:30" ht="11.25" customHeight="1">
      <c r="S1270" s="62"/>
      <c r="T1270" s="62"/>
      <c r="U1270" s="62"/>
      <c r="V1270" s="62"/>
      <c r="W1270" s="62"/>
      <c r="X1270" s="62"/>
      <c r="Y1270" s="62"/>
      <c r="Z1270" s="62"/>
      <c r="AA1270" s="62"/>
      <c r="AB1270" s="62"/>
      <c r="AC1270" s="62"/>
      <c r="AD1270" s="62"/>
    </row>
    <row r="1271" spans="19:30" ht="11.25" customHeight="1">
      <c r="S1271" s="62"/>
      <c r="T1271" s="62"/>
      <c r="U1271" s="62"/>
      <c r="V1271" s="62"/>
      <c r="W1271" s="62"/>
      <c r="X1271" s="62"/>
      <c r="Y1271" s="62"/>
      <c r="Z1271" s="62"/>
      <c r="AA1271" s="62"/>
      <c r="AB1271" s="62"/>
      <c r="AC1271" s="62"/>
      <c r="AD1271" s="62"/>
    </row>
    <row r="1272" spans="19:30" ht="11.25" customHeight="1">
      <c r="S1272" s="62"/>
      <c r="T1272" s="62"/>
      <c r="U1272" s="62"/>
      <c r="V1272" s="62"/>
      <c r="W1272" s="62"/>
      <c r="X1272" s="62"/>
      <c r="Y1272" s="62"/>
      <c r="Z1272" s="62"/>
      <c r="AA1272" s="62"/>
      <c r="AB1272" s="62"/>
      <c r="AC1272" s="62"/>
      <c r="AD1272" s="62"/>
    </row>
    <row r="1273" spans="19:30" ht="11.25" customHeight="1">
      <c r="S1273" s="62"/>
      <c r="T1273" s="62"/>
      <c r="U1273" s="62"/>
      <c r="V1273" s="62"/>
      <c r="W1273" s="62"/>
      <c r="X1273" s="62"/>
      <c r="Y1273" s="62"/>
      <c r="Z1273" s="62"/>
      <c r="AA1273" s="62"/>
      <c r="AB1273" s="62"/>
      <c r="AC1273" s="62"/>
      <c r="AD1273" s="62"/>
    </row>
    <row r="1274" spans="19:30" ht="11.25" customHeight="1">
      <c r="S1274" s="62"/>
      <c r="T1274" s="62"/>
      <c r="U1274" s="62"/>
      <c r="V1274" s="62"/>
      <c r="W1274" s="62"/>
      <c r="X1274" s="62"/>
      <c r="Y1274" s="62"/>
      <c r="Z1274" s="62"/>
      <c r="AA1274" s="62"/>
      <c r="AB1274" s="62"/>
      <c r="AC1274" s="62"/>
      <c r="AD1274" s="62"/>
    </row>
    <row r="1275" spans="19:30" ht="11.25" customHeight="1">
      <c r="S1275" s="62"/>
      <c r="T1275" s="62"/>
      <c r="U1275" s="62"/>
      <c r="V1275" s="62"/>
      <c r="W1275" s="62"/>
      <c r="X1275" s="62"/>
      <c r="Y1275" s="62"/>
      <c r="Z1275" s="62"/>
      <c r="AA1275" s="62"/>
      <c r="AB1275" s="62"/>
      <c r="AC1275" s="62"/>
      <c r="AD1275" s="62"/>
    </row>
    <row r="1276" spans="19:30" ht="11.25" customHeight="1">
      <c r="S1276" s="62"/>
      <c r="T1276" s="62"/>
      <c r="U1276" s="62"/>
      <c r="V1276" s="62"/>
      <c r="W1276" s="62"/>
      <c r="X1276" s="62"/>
      <c r="Y1276" s="62"/>
      <c r="Z1276" s="62"/>
      <c r="AA1276" s="62"/>
      <c r="AB1276" s="62"/>
      <c r="AC1276" s="62"/>
      <c r="AD1276" s="62"/>
    </row>
    <row r="1277" spans="19:30" ht="11.25" customHeight="1">
      <c r="S1277" s="62"/>
      <c r="T1277" s="62"/>
      <c r="U1277" s="62"/>
      <c r="V1277" s="62"/>
      <c r="W1277" s="62"/>
      <c r="X1277" s="62"/>
      <c r="Y1277" s="62"/>
      <c r="Z1277" s="62"/>
      <c r="AA1277" s="62"/>
      <c r="AB1277" s="62"/>
      <c r="AC1277" s="62"/>
      <c r="AD1277" s="62"/>
    </row>
    <row r="1278" spans="19:30" ht="11.25" customHeight="1">
      <c r="S1278" s="62"/>
      <c r="T1278" s="62"/>
      <c r="U1278" s="62"/>
      <c r="V1278" s="62"/>
      <c r="W1278" s="62"/>
      <c r="X1278" s="62"/>
      <c r="Y1278" s="62"/>
      <c r="Z1278" s="62"/>
      <c r="AA1278" s="62"/>
      <c r="AB1278" s="62"/>
      <c r="AC1278" s="62"/>
      <c r="AD1278" s="62"/>
    </row>
    <row r="1279" spans="19:30" ht="11.25" customHeight="1">
      <c r="S1279" s="62"/>
      <c r="T1279" s="62"/>
      <c r="U1279" s="62"/>
      <c r="V1279" s="62"/>
      <c r="W1279" s="62"/>
      <c r="X1279" s="62"/>
      <c r="Y1279" s="62"/>
      <c r="Z1279" s="62"/>
      <c r="AA1279" s="62"/>
      <c r="AB1279" s="62"/>
      <c r="AC1279" s="62"/>
      <c r="AD1279" s="62"/>
    </row>
    <row r="1280" spans="19:30" ht="11.25" customHeight="1">
      <c r="S1280" s="62"/>
      <c r="T1280" s="62"/>
      <c r="U1280" s="62"/>
      <c r="V1280" s="62"/>
      <c r="W1280" s="62"/>
      <c r="X1280" s="62"/>
      <c r="Y1280" s="62"/>
      <c r="Z1280" s="62"/>
      <c r="AA1280" s="62"/>
      <c r="AB1280" s="62"/>
      <c r="AC1280" s="62"/>
      <c r="AD1280" s="62"/>
    </row>
    <row r="1281" spans="19:30" ht="11.25" customHeight="1">
      <c r="S1281" s="62"/>
      <c r="T1281" s="62"/>
      <c r="U1281" s="62"/>
      <c r="V1281" s="62"/>
      <c r="W1281" s="62"/>
      <c r="X1281" s="62"/>
      <c r="Y1281" s="62"/>
      <c r="Z1281" s="62"/>
      <c r="AA1281" s="62"/>
      <c r="AB1281" s="62"/>
      <c r="AC1281" s="62"/>
      <c r="AD1281" s="62"/>
    </row>
    <row r="1282" spans="19:30" ht="11.25" customHeight="1">
      <c r="S1282" s="62"/>
      <c r="T1282" s="62"/>
      <c r="U1282" s="62"/>
      <c r="V1282" s="62"/>
      <c r="W1282" s="62"/>
      <c r="X1282" s="62"/>
      <c r="Y1282" s="62"/>
      <c r="Z1282" s="62"/>
      <c r="AA1282" s="62"/>
      <c r="AB1282" s="62"/>
      <c r="AC1282" s="62"/>
      <c r="AD1282" s="62"/>
    </row>
    <row r="1283" spans="19:30" ht="11.25" customHeight="1">
      <c r="S1283" s="62"/>
      <c r="T1283" s="62"/>
      <c r="U1283" s="62"/>
      <c r="V1283" s="62"/>
      <c r="W1283" s="62"/>
      <c r="X1283" s="62"/>
      <c r="Y1283" s="62"/>
      <c r="Z1283" s="62"/>
      <c r="AA1283" s="62"/>
      <c r="AB1283" s="62"/>
      <c r="AC1283" s="62"/>
      <c r="AD1283" s="62"/>
    </row>
    <row r="1284" spans="19:30" ht="11.25" customHeight="1">
      <c r="S1284" s="62"/>
      <c r="T1284" s="62"/>
      <c r="U1284" s="62"/>
      <c r="V1284" s="62"/>
      <c r="W1284" s="62"/>
      <c r="X1284" s="62"/>
      <c r="Y1284" s="62"/>
      <c r="Z1284" s="62"/>
      <c r="AA1284" s="62"/>
      <c r="AB1284" s="62"/>
      <c r="AC1284" s="62"/>
      <c r="AD1284" s="62"/>
    </row>
    <row r="1285" spans="19:30" ht="11.25" customHeight="1">
      <c r="S1285" s="62"/>
      <c r="T1285" s="62"/>
      <c r="U1285" s="62"/>
      <c r="V1285" s="62"/>
      <c r="W1285" s="62"/>
      <c r="X1285" s="62"/>
      <c r="Y1285" s="62"/>
      <c r="Z1285" s="62"/>
      <c r="AA1285" s="62"/>
      <c r="AB1285" s="62"/>
      <c r="AC1285" s="62"/>
      <c r="AD1285" s="62"/>
    </row>
    <row r="1286" spans="19:30" ht="11.25" customHeight="1">
      <c r="S1286" s="62"/>
      <c r="T1286" s="62"/>
      <c r="U1286" s="62"/>
      <c r="V1286" s="62"/>
      <c r="W1286" s="62"/>
      <c r="X1286" s="62"/>
      <c r="Y1286" s="62"/>
      <c r="Z1286" s="62"/>
      <c r="AA1286" s="62"/>
      <c r="AB1286" s="62"/>
      <c r="AC1286" s="62"/>
      <c r="AD1286" s="62"/>
    </row>
    <row r="1287" spans="19:30" ht="11.25" customHeight="1">
      <c r="S1287" s="62"/>
      <c r="T1287" s="62"/>
      <c r="U1287" s="62"/>
      <c r="V1287" s="62"/>
      <c r="W1287" s="62"/>
      <c r="X1287" s="62"/>
      <c r="Y1287" s="62"/>
      <c r="Z1287" s="62"/>
      <c r="AA1287" s="62"/>
      <c r="AB1287" s="62"/>
      <c r="AC1287" s="62"/>
      <c r="AD1287" s="62"/>
    </row>
    <row r="1288" spans="19:30" ht="11.25" customHeight="1">
      <c r="S1288" s="62"/>
      <c r="T1288" s="62"/>
      <c r="U1288" s="62"/>
      <c r="V1288" s="62"/>
      <c r="W1288" s="62"/>
      <c r="X1288" s="62"/>
      <c r="Y1288" s="62"/>
      <c r="Z1288" s="62"/>
      <c r="AA1288" s="62"/>
      <c r="AB1288" s="62"/>
      <c r="AC1288" s="62"/>
      <c r="AD1288" s="62"/>
    </row>
    <row r="1289" spans="19:30" ht="11.25" customHeight="1">
      <c r="S1289" s="62"/>
      <c r="T1289" s="62"/>
      <c r="U1289" s="62"/>
      <c r="V1289" s="62"/>
      <c r="W1289" s="62"/>
      <c r="X1289" s="62"/>
      <c r="Y1289" s="62"/>
      <c r="Z1289" s="62"/>
      <c r="AA1289" s="62"/>
      <c r="AB1289" s="62"/>
      <c r="AC1289" s="62"/>
      <c r="AD1289" s="62"/>
    </row>
    <row r="1290" spans="19:30" ht="11.25" customHeight="1">
      <c r="S1290" s="62"/>
      <c r="T1290" s="62"/>
      <c r="U1290" s="62"/>
      <c r="V1290" s="62"/>
      <c r="W1290" s="62"/>
      <c r="X1290" s="62"/>
      <c r="Y1290" s="62"/>
      <c r="Z1290" s="62"/>
      <c r="AA1290" s="62"/>
      <c r="AB1290" s="62"/>
      <c r="AC1290" s="62"/>
      <c r="AD1290" s="62"/>
    </row>
    <row r="1291" spans="19:30" ht="11.25" customHeight="1">
      <c r="S1291" s="62"/>
      <c r="T1291" s="62"/>
      <c r="U1291" s="62"/>
      <c r="V1291" s="62"/>
      <c r="W1291" s="62"/>
      <c r="X1291" s="62"/>
      <c r="Y1291" s="62"/>
      <c r="Z1291" s="62"/>
      <c r="AA1291" s="62"/>
      <c r="AB1291" s="62"/>
      <c r="AC1291" s="62"/>
      <c r="AD1291" s="62"/>
    </row>
    <row r="1292" spans="19:30" ht="11.25" customHeight="1">
      <c r="S1292" s="62"/>
      <c r="T1292" s="62"/>
      <c r="U1292" s="62"/>
      <c r="V1292" s="62"/>
      <c r="W1292" s="62"/>
      <c r="X1292" s="62"/>
      <c r="Y1292" s="62"/>
      <c r="Z1292" s="62"/>
      <c r="AA1292" s="62"/>
      <c r="AB1292" s="62"/>
      <c r="AC1292" s="62"/>
      <c r="AD1292" s="62"/>
    </row>
    <row r="1293" spans="19:30" ht="11.25" customHeight="1">
      <c r="S1293" s="62"/>
      <c r="T1293" s="62"/>
      <c r="U1293" s="62"/>
      <c r="V1293" s="62"/>
      <c r="W1293" s="62"/>
      <c r="X1293" s="62"/>
      <c r="Y1293" s="62"/>
      <c r="Z1293" s="62"/>
      <c r="AA1293" s="62"/>
      <c r="AB1293" s="62"/>
      <c r="AC1293" s="62"/>
      <c r="AD1293" s="62"/>
    </row>
    <row r="1294" spans="19:30" ht="11.25" customHeight="1">
      <c r="S1294" s="62"/>
      <c r="T1294" s="62"/>
      <c r="U1294" s="62"/>
      <c r="V1294" s="62"/>
      <c r="W1294" s="62"/>
      <c r="X1294" s="62"/>
      <c r="Y1294" s="62"/>
      <c r="Z1294" s="62"/>
      <c r="AA1294" s="62"/>
      <c r="AB1294" s="62"/>
      <c r="AC1294" s="62"/>
      <c r="AD1294" s="62"/>
    </row>
    <row r="1295" spans="19:30" ht="11.25" customHeight="1">
      <c r="S1295" s="62"/>
      <c r="T1295" s="62"/>
      <c r="U1295" s="62"/>
      <c r="V1295" s="62"/>
      <c r="W1295" s="62"/>
      <c r="X1295" s="62"/>
      <c r="Y1295" s="62"/>
      <c r="Z1295" s="62"/>
      <c r="AA1295" s="62"/>
      <c r="AB1295" s="62"/>
      <c r="AC1295" s="62"/>
      <c r="AD1295" s="62"/>
    </row>
    <row r="1296" spans="19:30" ht="11.25" customHeight="1">
      <c r="S1296" s="62"/>
      <c r="T1296" s="62"/>
      <c r="U1296" s="62"/>
      <c r="V1296" s="62"/>
      <c r="W1296" s="62"/>
      <c r="X1296" s="62"/>
      <c r="Y1296" s="62"/>
      <c r="Z1296" s="62"/>
      <c r="AA1296" s="62"/>
      <c r="AB1296" s="62"/>
      <c r="AC1296" s="62"/>
      <c r="AD1296" s="62"/>
    </row>
    <row r="1297" spans="19:30" ht="11.25" customHeight="1">
      <c r="S1297" s="62"/>
      <c r="T1297" s="62"/>
      <c r="U1297" s="62"/>
      <c r="V1297" s="62"/>
      <c r="W1297" s="62"/>
      <c r="X1297" s="62"/>
      <c r="Y1297" s="62"/>
      <c r="Z1297" s="62"/>
      <c r="AA1297" s="62"/>
      <c r="AB1297" s="62"/>
      <c r="AC1297" s="62"/>
      <c r="AD1297" s="62"/>
    </row>
    <row r="1298" spans="19:30" ht="11.25" customHeight="1">
      <c r="S1298" s="62"/>
      <c r="T1298" s="62"/>
      <c r="U1298" s="62"/>
      <c r="V1298" s="62"/>
      <c r="W1298" s="62"/>
      <c r="X1298" s="62"/>
      <c r="Y1298" s="62"/>
      <c r="Z1298" s="62"/>
      <c r="AA1298" s="62"/>
      <c r="AB1298" s="62"/>
      <c r="AC1298" s="62"/>
      <c r="AD1298" s="62"/>
    </row>
    <row r="1299" spans="19:30" ht="11.25" customHeight="1">
      <c r="S1299" s="62"/>
      <c r="T1299" s="62"/>
      <c r="U1299" s="62"/>
      <c r="V1299" s="62"/>
      <c r="W1299" s="62"/>
      <c r="X1299" s="62"/>
      <c r="Y1299" s="62"/>
      <c r="Z1299" s="62"/>
      <c r="AA1299" s="62"/>
      <c r="AB1299" s="62"/>
      <c r="AC1299" s="62"/>
      <c r="AD1299" s="62"/>
    </row>
    <row r="1300" spans="19:30" ht="11.25" customHeight="1">
      <c r="S1300" s="62"/>
      <c r="T1300" s="62"/>
      <c r="U1300" s="62"/>
      <c r="V1300" s="62"/>
      <c r="W1300" s="62"/>
      <c r="X1300" s="62"/>
      <c r="Y1300" s="62"/>
      <c r="Z1300" s="62"/>
      <c r="AA1300" s="62"/>
      <c r="AB1300" s="62"/>
      <c r="AC1300" s="62"/>
      <c r="AD1300" s="62"/>
    </row>
    <row r="1301" spans="19:30" ht="11.25" customHeight="1">
      <c r="S1301" s="62"/>
      <c r="T1301" s="62"/>
      <c r="U1301" s="62"/>
      <c r="V1301" s="62"/>
      <c r="W1301" s="62"/>
      <c r="X1301" s="62"/>
      <c r="Y1301" s="62"/>
      <c r="Z1301" s="62"/>
      <c r="AA1301" s="62"/>
      <c r="AB1301" s="62"/>
      <c r="AC1301" s="62"/>
      <c r="AD1301" s="62"/>
    </row>
    <row r="1302" spans="19:30" ht="11.25" customHeight="1">
      <c r="S1302" s="62"/>
      <c r="T1302" s="62"/>
      <c r="U1302" s="62"/>
      <c r="V1302" s="62"/>
      <c r="W1302" s="62"/>
      <c r="X1302" s="62"/>
      <c r="Y1302" s="62"/>
      <c r="Z1302" s="62"/>
      <c r="AA1302" s="62"/>
      <c r="AB1302" s="62"/>
      <c r="AC1302" s="62"/>
      <c r="AD1302" s="62"/>
    </row>
  </sheetData>
  <sheetProtection/>
  <mergeCells count="333">
    <mergeCell ref="O66:P66"/>
    <mergeCell ref="G61:H61"/>
    <mergeCell ref="I61:J61"/>
    <mergeCell ref="O60:P60"/>
    <mergeCell ref="K64:L64"/>
    <mergeCell ref="M64:N64"/>
    <mergeCell ref="K63:L63"/>
    <mergeCell ref="A43:E43"/>
    <mergeCell ref="K43:L43"/>
    <mergeCell ref="M43:N43"/>
    <mergeCell ref="O43:P43"/>
    <mergeCell ref="Q43:R45"/>
    <mergeCell ref="A44:E44"/>
    <mergeCell ref="Q34:R36"/>
    <mergeCell ref="O35:P35"/>
    <mergeCell ref="O37:P37"/>
    <mergeCell ref="Q37:R39"/>
    <mergeCell ref="O38:P38"/>
    <mergeCell ref="O40:P40"/>
    <mergeCell ref="Q40:R42"/>
    <mergeCell ref="O41:P41"/>
    <mergeCell ref="M30:N30"/>
    <mergeCell ref="A31:E31"/>
    <mergeCell ref="K31:L31"/>
    <mergeCell ref="M31:N31"/>
    <mergeCell ref="O31:P31"/>
    <mergeCell ref="O34:P34"/>
    <mergeCell ref="A18:E18"/>
    <mergeCell ref="M18:N18"/>
    <mergeCell ref="O18:P18"/>
    <mergeCell ref="K28:L28"/>
    <mergeCell ref="A29:E29"/>
    <mergeCell ref="G29:H29"/>
    <mergeCell ref="I29:J29"/>
    <mergeCell ref="K29:L29"/>
    <mergeCell ref="M29:N29"/>
    <mergeCell ref="O29:P29"/>
    <mergeCell ref="O15:P15"/>
    <mergeCell ref="A16:E16"/>
    <mergeCell ref="M16:N16"/>
    <mergeCell ref="O16:P16"/>
    <mergeCell ref="A17:E17"/>
    <mergeCell ref="M17:N17"/>
    <mergeCell ref="O17:P17"/>
    <mergeCell ref="Q49:R51"/>
    <mergeCell ref="G51:H51"/>
    <mergeCell ref="I51:J51"/>
    <mergeCell ref="Q46:R48"/>
    <mergeCell ref="A14:E14"/>
    <mergeCell ref="O62:P62"/>
    <mergeCell ref="M14:N14"/>
    <mergeCell ref="O14:P14"/>
    <mergeCell ref="A15:E15"/>
    <mergeCell ref="M15:N15"/>
    <mergeCell ref="A48:E48"/>
    <mergeCell ref="A46:E46"/>
    <mergeCell ref="A47:E47"/>
    <mergeCell ref="G47:H47"/>
    <mergeCell ref="I47:J47"/>
    <mergeCell ref="O47:P47"/>
    <mergeCell ref="M48:N48"/>
    <mergeCell ref="A36:E36"/>
    <mergeCell ref="G36:H36"/>
    <mergeCell ref="I36:J36"/>
    <mergeCell ref="K36:L36"/>
    <mergeCell ref="M36:N36"/>
    <mergeCell ref="O44:P44"/>
    <mergeCell ref="K37:L37"/>
    <mergeCell ref="A37:E37"/>
    <mergeCell ref="A42:E42"/>
    <mergeCell ref="G42:H42"/>
    <mergeCell ref="G26:H26"/>
    <mergeCell ref="I26:J26"/>
    <mergeCell ref="A35:E35"/>
    <mergeCell ref="G35:H35"/>
    <mergeCell ref="I35:J35"/>
    <mergeCell ref="K35:L35"/>
    <mergeCell ref="A30:E30"/>
    <mergeCell ref="K30:L30"/>
    <mergeCell ref="A21:E21"/>
    <mergeCell ref="M21:N21"/>
    <mergeCell ref="O21:P21"/>
    <mergeCell ref="G32:H32"/>
    <mergeCell ref="I32:J32"/>
    <mergeCell ref="K32:L32"/>
    <mergeCell ref="A32:E32"/>
    <mergeCell ref="M32:N32"/>
    <mergeCell ref="A25:B25"/>
    <mergeCell ref="A26:D26"/>
    <mergeCell ref="A20:E20"/>
    <mergeCell ref="M20:N20"/>
    <mergeCell ref="O20:P20"/>
    <mergeCell ref="A19:E19"/>
    <mergeCell ref="M19:N19"/>
    <mergeCell ref="O19:P19"/>
    <mergeCell ref="O46:P46"/>
    <mergeCell ref="G48:H48"/>
    <mergeCell ref="I48:J48"/>
    <mergeCell ref="K48:L48"/>
    <mergeCell ref="K47:L47"/>
    <mergeCell ref="M47:N47"/>
    <mergeCell ref="A45:E45"/>
    <mergeCell ref="G45:H45"/>
    <mergeCell ref="I45:J45"/>
    <mergeCell ref="K45:L45"/>
    <mergeCell ref="M45:N45"/>
    <mergeCell ref="K46:L46"/>
    <mergeCell ref="M46:N46"/>
    <mergeCell ref="I33:J33"/>
    <mergeCell ref="K33:L33"/>
    <mergeCell ref="A34:E34"/>
    <mergeCell ref="K34:L34"/>
    <mergeCell ref="M34:N34"/>
    <mergeCell ref="G44:H44"/>
    <mergeCell ref="I44:J44"/>
    <mergeCell ref="K44:L44"/>
    <mergeCell ref="M44:N44"/>
    <mergeCell ref="M35:N35"/>
    <mergeCell ref="M38:N38"/>
    <mergeCell ref="G38:H38"/>
    <mergeCell ref="I38:J38"/>
    <mergeCell ref="K38:L38"/>
    <mergeCell ref="K50:L50"/>
    <mergeCell ref="M50:N50"/>
    <mergeCell ref="I42:J42"/>
    <mergeCell ref="K42:L42"/>
    <mergeCell ref="M42:N42"/>
    <mergeCell ref="M60:N60"/>
    <mergeCell ref="K65:L65"/>
    <mergeCell ref="M62:N62"/>
    <mergeCell ref="A2:J3"/>
    <mergeCell ref="K61:L61"/>
    <mergeCell ref="K59:L59"/>
    <mergeCell ref="M49:N49"/>
    <mergeCell ref="A50:E50"/>
    <mergeCell ref="G50:H50"/>
    <mergeCell ref="I50:J50"/>
    <mergeCell ref="K66:L66"/>
    <mergeCell ref="K62:L62"/>
    <mergeCell ref="A55:B55"/>
    <mergeCell ref="A56:D56"/>
    <mergeCell ref="G56:H56"/>
    <mergeCell ref="G65:H65"/>
    <mergeCell ref="I65:J65"/>
    <mergeCell ref="K60:L60"/>
    <mergeCell ref="G63:H63"/>
    <mergeCell ref="I63:J63"/>
    <mergeCell ref="O64:P64"/>
    <mergeCell ref="M28:N28"/>
    <mergeCell ref="O28:P28"/>
    <mergeCell ref="M37:N37"/>
    <mergeCell ref="A39:E39"/>
    <mergeCell ref="G39:H39"/>
    <mergeCell ref="I39:J39"/>
    <mergeCell ref="K39:L39"/>
    <mergeCell ref="M39:N39"/>
    <mergeCell ref="A49:E49"/>
    <mergeCell ref="O50:P50"/>
    <mergeCell ref="A51:E51"/>
    <mergeCell ref="K51:L51"/>
    <mergeCell ref="M51:N51"/>
    <mergeCell ref="K49:L49"/>
    <mergeCell ref="A40:E40"/>
    <mergeCell ref="K40:L40"/>
    <mergeCell ref="M40:N40"/>
    <mergeCell ref="A41:E41"/>
    <mergeCell ref="G41:H41"/>
    <mergeCell ref="A4:B4"/>
    <mergeCell ref="C4:D4"/>
    <mergeCell ref="A5:B5"/>
    <mergeCell ref="C5:D5"/>
    <mergeCell ref="A11:B11"/>
    <mergeCell ref="O49:P49"/>
    <mergeCell ref="I41:J41"/>
    <mergeCell ref="K41:L41"/>
    <mergeCell ref="M41:N41"/>
    <mergeCell ref="A38:E38"/>
    <mergeCell ref="A12:E12"/>
    <mergeCell ref="G12:H12"/>
    <mergeCell ref="I12:J12"/>
    <mergeCell ref="K12:L12"/>
    <mergeCell ref="M12:N12"/>
    <mergeCell ref="O12:P12"/>
    <mergeCell ref="A13:E13"/>
    <mergeCell ref="G13:H13"/>
    <mergeCell ref="I13:J13"/>
    <mergeCell ref="K13:L13"/>
    <mergeCell ref="M13:N13"/>
    <mergeCell ref="O13:P13"/>
    <mergeCell ref="K26:L26"/>
    <mergeCell ref="M26:N26"/>
    <mergeCell ref="O26:P26"/>
    <mergeCell ref="Q26:R26"/>
    <mergeCell ref="A27:E27"/>
    <mergeCell ref="G27:H27"/>
    <mergeCell ref="I27:J27"/>
    <mergeCell ref="K27:L27"/>
    <mergeCell ref="M27:N27"/>
    <mergeCell ref="O27:P27"/>
    <mergeCell ref="Q27:R27"/>
    <mergeCell ref="A28:E28"/>
    <mergeCell ref="Q28:R30"/>
    <mergeCell ref="G30:H30"/>
    <mergeCell ref="I30:J30"/>
    <mergeCell ref="Q31:R33"/>
    <mergeCell ref="O32:P32"/>
    <mergeCell ref="A33:E33"/>
    <mergeCell ref="M33:N33"/>
    <mergeCell ref="G33:H33"/>
    <mergeCell ref="I56:J56"/>
    <mergeCell ref="K56:L56"/>
    <mergeCell ref="M56:N56"/>
    <mergeCell ref="O56:P56"/>
    <mergeCell ref="Q56:R56"/>
    <mergeCell ref="A57:E57"/>
    <mergeCell ref="G57:H57"/>
    <mergeCell ref="I57:J57"/>
    <mergeCell ref="K57:L57"/>
    <mergeCell ref="M57:N57"/>
    <mergeCell ref="O57:P57"/>
    <mergeCell ref="Q57:R57"/>
    <mergeCell ref="A58:E58"/>
    <mergeCell ref="K58:L58"/>
    <mergeCell ref="M58:N58"/>
    <mergeCell ref="O58:P58"/>
    <mergeCell ref="Q58:R59"/>
    <mergeCell ref="A59:E59"/>
    <mergeCell ref="G59:H59"/>
    <mergeCell ref="I59:J59"/>
    <mergeCell ref="G67:H67"/>
    <mergeCell ref="I67:J67"/>
    <mergeCell ref="K67:L67"/>
    <mergeCell ref="A60:E60"/>
    <mergeCell ref="Q60:R61"/>
    <mergeCell ref="A61:E61"/>
    <mergeCell ref="A62:E62"/>
    <mergeCell ref="Q62:R63"/>
    <mergeCell ref="A63:E63"/>
    <mergeCell ref="M66:N66"/>
    <mergeCell ref="A69:E69"/>
    <mergeCell ref="G69:H69"/>
    <mergeCell ref="I69:J69"/>
    <mergeCell ref="K69:L69"/>
    <mergeCell ref="A64:E64"/>
    <mergeCell ref="Q64:R65"/>
    <mergeCell ref="A65:E65"/>
    <mergeCell ref="A66:E66"/>
    <mergeCell ref="Q66:R67"/>
    <mergeCell ref="A67:E67"/>
    <mergeCell ref="Q70:R71"/>
    <mergeCell ref="A71:E71"/>
    <mergeCell ref="G71:H71"/>
    <mergeCell ref="I71:J71"/>
    <mergeCell ref="K71:L71"/>
    <mergeCell ref="A68:E68"/>
    <mergeCell ref="K68:L68"/>
    <mergeCell ref="M68:N68"/>
    <mergeCell ref="O68:P68"/>
    <mergeCell ref="Q68:R69"/>
    <mergeCell ref="I73:J73"/>
    <mergeCell ref="K73:L73"/>
    <mergeCell ref="A70:E70"/>
    <mergeCell ref="K70:L70"/>
    <mergeCell ref="M70:N70"/>
    <mergeCell ref="O70:P70"/>
    <mergeCell ref="O77:P77"/>
    <mergeCell ref="Q77:R77"/>
    <mergeCell ref="S77:T77"/>
    <mergeCell ref="A72:E72"/>
    <mergeCell ref="K72:L72"/>
    <mergeCell ref="M72:N72"/>
    <mergeCell ref="O72:P72"/>
    <mergeCell ref="Q72:R73"/>
    <mergeCell ref="A73:E73"/>
    <mergeCell ref="G73:H73"/>
    <mergeCell ref="K78:L78"/>
    <mergeCell ref="M78:N78"/>
    <mergeCell ref="O78:P78"/>
    <mergeCell ref="Q78:R78"/>
    <mergeCell ref="G76:T76"/>
    <mergeCell ref="E77:F77"/>
    <mergeCell ref="G77:H77"/>
    <mergeCell ref="I77:J77"/>
    <mergeCell ref="K77:L77"/>
    <mergeCell ref="M77:N77"/>
    <mergeCell ref="S78:T78"/>
    <mergeCell ref="G79:H79"/>
    <mergeCell ref="I79:J79"/>
    <mergeCell ref="K79:L79"/>
    <mergeCell ref="M79:N79"/>
    <mergeCell ref="O79:P79"/>
    <mergeCell ref="Q79:R79"/>
    <mergeCell ref="S79:T79"/>
    <mergeCell ref="G78:H78"/>
    <mergeCell ref="I78:J78"/>
    <mergeCell ref="Q81:R81"/>
    <mergeCell ref="S81:T81"/>
    <mergeCell ref="G80:H80"/>
    <mergeCell ref="I80:J80"/>
    <mergeCell ref="K80:L80"/>
    <mergeCell ref="M80:N80"/>
    <mergeCell ref="O80:P80"/>
    <mergeCell ref="Q80:R80"/>
    <mergeCell ref="K82:L82"/>
    <mergeCell ref="M82:N82"/>
    <mergeCell ref="O82:P82"/>
    <mergeCell ref="Q82:R82"/>
    <mergeCell ref="S80:T80"/>
    <mergeCell ref="G81:H81"/>
    <mergeCell ref="I81:J81"/>
    <mergeCell ref="K81:L81"/>
    <mergeCell ref="M81:N81"/>
    <mergeCell ref="O81:P81"/>
    <mergeCell ref="S82:T82"/>
    <mergeCell ref="G83:H83"/>
    <mergeCell ref="I83:J83"/>
    <mergeCell ref="K83:L83"/>
    <mergeCell ref="M83:N83"/>
    <mergeCell ref="O83:P83"/>
    <mergeCell ref="Q83:R83"/>
    <mergeCell ref="S83:T83"/>
    <mergeCell ref="G82:H82"/>
    <mergeCell ref="I82:J82"/>
    <mergeCell ref="S84:T84"/>
    <mergeCell ref="Q3:T4"/>
    <mergeCell ref="Q1:T2"/>
    <mergeCell ref="A7:T8"/>
    <mergeCell ref="G84:H84"/>
    <mergeCell ref="I84:J84"/>
    <mergeCell ref="K84:L84"/>
    <mergeCell ref="M84:N84"/>
    <mergeCell ref="O84:P84"/>
    <mergeCell ref="Q84:R84"/>
  </mergeCells>
  <dataValidations count="3">
    <dataValidation errorStyle="warning" type="list" allowBlank="1" showInputMessage="1" showErrorMessage="1" sqref="A65476:E65491 A65463:E65470 A65435:E65442 A65497:E65512">
      <formula1>'(P3) 北米西岸 PSW '!#REF!</formula1>
    </dataValidation>
    <dataValidation type="list" allowBlank="1" showInputMessage="1" sqref="A65450:E65457">
      <formula1>'(P3) 北米西岸 PSW '!#REF!</formula1>
    </dataValidation>
    <dataValidation errorStyle="warning" type="list" allowBlank="1" showInputMessage="1" sqref="B10:E10 A14:E16 B23:E23">
      <formula1>'(P3) 北米西岸 PSW '!#REF!</formula1>
    </dataValidation>
  </dataValidations>
  <printOptions horizontalCentered="1" verticalCentered="1"/>
  <pageMargins left="0.1968503937007874" right="0.1968503937007874" top="0.3937007874015748" bottom="0.1968503937007874" header="0.1968503937007874" footer="0.3937007874015748"/>
  <pageSetup fitToHeight="1" fitToWidth="1"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4.375" defaultRowHeight="13.5"/>
  <cols>
    <col min="1" max="1" width="6.375" style="18" bestFit="1" customWidth="1"/>
    <col min="2" max="4" width="4.375" style="18" customWidth="1"/>
    <col min="5" max="7" width="4.375" style="9" customWidth="1"/>
    <col min="8" max="8" width="4.375" style="4" customWidth="1"/>
    <col min="9" max="9" width="5.50390625" style="4" customWidth="1"/>
    <col min="10" max="22" width="4.375" style="4" customWidth="1"/>
    <col min="23" max="23" width="5.00390625" style="4" hidden="1" customWidth="1"/>
    <col min="24" max="27" width="4.375" style="4" hidden="1" customWidth="1"/>
    <col min="28" max="28" width="3.625" style="4" hidden="1" customWidth="1"/>
    <col min="29" max="37" width="4.375" style="4" hidden="1" customWidth="1"/>
    <col min="38" max="57" width="4.375" style="4" customWidth="1"/>
    <col min="58" max="16384" width="4.375" style="4" customWidth="1"/>
  </cols>
  <sheetData>
    <row r="1" spans="1:23" ht="11.25" customHeight="1">
      <c r="A1" s="1"/>
      <c r="B1" s="1"/>
      <c r="C1" s="1"/>
      <c r="D1" s="1"/>
      <c r="E1" s="2"/>
      <c r="F1" s="3"/>
      <c r="G1" s="3"/>
      <c r="H1" s="3"/>
      <c r="I1" s="3"/>
      <c r="M1" s="5"/>
      <c r="N1" s="542" t="s">
        <v>0</v>
      </c>
      <c r="O1" s="542"/>
      <c r="P1" s="542"/>
      <c r="Q1" s="542"/>
      <c r="R1" s="542"/>
      <c r="S1" s="542"/>
      <c r="T1" s="542"/>
      <c r="U1" s="542"/>
      <c r="V1" s="542"/>
      <c r="W1" s="6"/>
    </row>
    <row r="2" spans="1:23" ht="11.25" customHeight="1">
      <c r="A2" s="543" t="s">
        <v>4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7"/>
      <c r="N2" s="544" t="s">
        <v>5</v>
      </c>
      <c r="O2" s="544"/>
      <c r="P2" s="544"/>
      <c r="Q2" s="544"/>
      <c r="R2" s="544"/>
      <c r="S2" s="544"/>
      <c r="T2" s="544"/>
      <c r="U2" s="544"/>
      <c r="V2" s="544"/>
      <c r="W2" s="8"/>
    </row>
    <row r="3" spans="1:23" ht="11.25" customHeight="1">
      <c r="A3" s="543"/>
      <c r="B3" s="543"/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7"/>
      <c r="N3" s="544"/>
      <c r="O3" s="544"/>
      <c r="P3" s="544"/>
      <c r="Q3" s="544"/>
      <c r="R3" s="544"/>
      <c r="S3" s="544"/>
      <c r="T3" s="544"/>
      <c r="U3" s="544"/>
      <c r="V3" s="544"/>
      <c r="W3" s="8"/>
    </row>
    <row r="4" spans="1:23" ht="11.25" customHeight="1">
      <c r="A4" s="545" t="s">
        <v>6</v>
      </c>
      <c r="B4" s="545"/>
      <c r="C4" s="546">
        <f ca="1">TODAY()</f>
        <v>43963</v>
      </c>
      <c r="D4" s="546"/>
      <c r="F4" s="10"/>
      <c r="G4" s="10"/>
      <c r="H4" s="10"/>
      <c r="I4" s="11"/>
      <c r="M4" s="3"/>
      <c r="N4" s="547" t="s">
        <v>7</v>
      </c>
      <c r="O4" s="547"/>
      <c r="P4" s="547"/>
      <c r="Q4" s="547"/>
      <c r="R4" s="547"/>
      <c r="S4" s="547"/>
      <c r="T4" s="547"/>
      <c r="U4" s="547"/>
      <c r="V4" s="547"/>
      <c r="W4" s="12"/>
    </row>
    <row r="5" spans="1:23" ht="11.25" customHeight="1">
      <c r="A5" s="13"/>
      <c r="B5" s="13"/>
      <c r="C5" s="13"/>
      <c r="D5" s="13"/>
      <c r="E5" s="14"/>
      <c r="F5" s="14"/>
      <c r="G5" s="14"/>
      <c r="H5" s="15"/>
      <c r="I5" s="15"/>
      <c r="J5" s="15"/>
      <c r="K5" s="15"/>
      <c r="L5" s="15"/>
      <c r="M5" s="16"/>
      <c r="N5" s="540" t="s">
        <v>8</v>
      </c>
      <c r="O5" s="540"/>
      <c r="P5" s="540"/>
      <c r="Q5" s="540"/>
      <c r="R5" s="540"/>
      <c r="S5" s="540"/>
      <c r="T5" s="540"/>
      <c r="U5" s="540"/>
      <c r="V5" s="540"/>
      <c r="W5" s="17"/>
    </row>
    <row r="6" ht="11.25" customHeight="1"/>
    <row r="7" spans="1:30" ht="11.25" customHeight="1">
      <c r="A7" s="541" t="s">
        <v>9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19"/>
      <c r="X7" s="20"/>
      <c r="Y7" s="20"/>
      <c r="Z7" s="20"/>
      <c r="AB7" s="20"/>
      <c r="AC7" s="20"/>
      <c r="AD7" s="20"/>
    </row>
    <row r="8" spans="1:30" ht="11.25" customHeight="1">
      <c r="A8" s="541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19"/>
      <c r="X8" s="20"/>
      <c r="Y8" s="20"/>
      <c r="Z8" s="20"/>
      <c r="AB8" s="20"/>
      <c r="AC8" s="20"/>
      <c r="AD8" s="20"/>
    </row>
    <row r="9" spans="1:30" ht="11.25" customHeight="1">
      <c r="A9" s="541"/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19"/>
      <c r="X9" s="20"/>
      <c r="Y9" s="20"/>
      <c r="Z9" s="20"/>
      <c r="AB9" s="20"/>
      <c r="AC9" s="20"/>
      <c r="AD9" s="20"/>
    </row>
    <row r="10" spans="1:29" ht="12.75" customHeight="1">
      <c r="A10" s="4"/>
      <c r="B10" s="4"/>
      <c r="C10" s="4"/>
      <c r="D10" s="4"/>
      <c r="E10" s="4"/>
      <c r="F10" s="21"/>
      <c r="G10" s="21"/>
      <c r="H10" s="22"/>
      <c r="I10" s="23"/>
      <c r="J10" s="22"/>
      <c r="K10" s="22"/>
      <c r="L10" s="22"/>
      <c r="M10" s="22"/>
      <c r="N10" s="22"/>
      <c r="O10" s="22"/>
      <c r="P10" s="22"/>
      <c r="Q10" s="22"/>
      <c r="AC10" s="4" t="s">
        <v>10</v>
      </c>
    </row>
    <row r="11" spans="1:29" ht="11.25" customHeight="1">
      <c r="A11" s="4"/>
      <c r="B11" s="4"/>
      <c r="C11" s="4"/>
      <c r="D11" s="4"/>
      <c r="E11" s="4"/>
      <c r="F11" s="21"/>
      <c r="G11" s="21"/>
      <c r="H11" s="22"/>
      <c r="I11" s="23"/>
      <c r="J11" s="22"/>
      <c r="K11" s="22"/>
      <c r="L11" s="22"/>
      <c r="M11" s="22"/>
      <c r="N11" s="22"/>
      <c r="O11" s="22"/>
      <c r="P11" s="22"/>
      <c r="Q11" s="22"/>
      <c r="AC11" s="4" t="s">
        <v>10</v>
      </c>
    </row>
    <row r="12" spans="1:29" ht="11.25" customHeight="1">
      <c r="A12" s="24"/>
      <c r="F12" s="25"/>
      <c r="G12" s="25"/>
      <c r="H12" s="22"/>
      <c r="I12" s="26"/>
      <c r="J12" s="26"/>
      <c r="K12" s="26"/>
      <c r="L12" s="26"/>
      <c r="M12" s="26"/>
      <c r="N12" s="26"/>
      <c r="O12" s="26"/>
      <c r="P12" s="26"/>
      <c r="Q12" s="26"/>
      <c r="V12" s="27"/>
      <c r="W12" s="27"/>
      <c r="AC12" s="4" t="s">
        <v>11</v>
      </c>
    </row>
    <row r="13" spans="2:30" ht="11.25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/>
      <c r="Y13" s="20"/>
      <c r="Z13" s="20"/>
      <c r="AB13" s="20"/>
      <c r="AC13" s="20"/>
      <c r="AD13" s="20"/>
    </row>
    <row r="14" spans="1:24" ht="24.75">
      <c r="A14" s="28" t="s">
        <v>12</v>
      </c>
      <c r="B14" s="29" t="s">
        <v>13</v>
      </c>
      <c r="C14" s="24"/>
      <c r="D14" s="24"/>
      <c r="E14" s="30"/>
      <c r="X14" s="31" t="s">
        <v>14</v>
      </c>
    </row>
    <row r="15" spans="1:24" ht="11.25" customHeight="1">
      <c r="A15" s="492"/>
      <c r="B15" s="501"/>
      <c r="C15" s="501"/>
      <c r="D15" s="501"/>
      <c r="E15" s="501"/>
      <c r="F15" s="501"/>
      <c r="G15" s="491"/>
      <c r="H15" s="492" t="s">
        <v>15</v>
      </c>
      <c r="I15" s="491"/>
      <c r="J15" s="492" t="s">
        <v>16</v>
      </c>
      <c r="K15" s="502"/>
      <c r="L15" s="490" t="s">
        <v>17</v>
      </c>
      <c r="M15" s="491"/>
      <c r="N15" s="492" t="s">
        <v>18</v>
      </c>
      <c r="O15" s="491"/>
      <c r="P15" s="32"/>
      <c r="X15" s="4" t="s">
        <v>19</v>
      </c>
    </row>
    <row r="16" spans="1:24" ht="11.25" customHeight="1">
      <c r="A16" s="493" t="s">
        <v>1</v>
      </c>
      <c r="B16" s="494"/>
      <c r="C16" s="494"/>
      <c r="D16" s="494"/>
      <c r="E16" s="494"/>
      <c r="F16" s="494" t="s">
        <v>2</v>
      </c>
      <c r="G16" s="495"/>
      <c r="H16" s="496" t="s">
        <v>20</v>
      </c>
      <c r="I16" s="499"/>
      <c r="J16" s="496" t="s">
        <v>21</v>
      </c>
      <c r="K16" s="497"/>
      <c r="L16" s="498" t="s">
        <v>22</v>
      </c>
      <c r="M16" s="499"/>
      <c r="N16" s="496" t="s">
        <v>23</v>
      </c>
      <c r="O16" s="499"/>
      <c r="P16" s="33"/>
      <c r="Q16" s="34"/>
      <c r="X16" s="4" t="s">
        <v>24</v>
      </c>
    </row>
    <row r="17" spans="1:24" ht="11.25" customHeight="1">
      <c r="A17" s="482" t="s">
        <v>25</v>
      </c>
      <c r="B17" s="483"/>
      <c r="C17" s="483"/>
      <c r="D17" s="483"/>
      <c r="E17" s="484"/>
      <c r="F17" s="538" t="s">
        <v>26</v>
      </c>
      <c r="G17" s="539"/>
      <c r="H17" s="489">
        <v>40184</v>
      </c>
      <c r="I17" s="488"/>
      <c r="J17" s="489">
        <f aca="true" t="shared" si="0" ref="J17:J23">IF(H17="","",H17+1)</f>
        <v>40185</v>
      </c>
      <c r="K17" s="525"/>
      <c r="L17" s="487">
        <v>40194</v>
      </c>
      <c r="M17" s="488"/>
      <c r="N17" s="489">
        <f aca="true" t="shared" si="1" ref="N17:N23">IF(L17="","",L17+3)</f>
        <v>40197</v>
      </c>
      <c r="O17" s="488"/>
      <c r="P17" s="35"/>
      <c r="Q17" s="9"/>
      <c r="X17" s="4" t="s">
        <v>27</v>
      </c>
    </row>
    <row r="18" spans="1:24" ht="11.25" customHeight="1">
      <c r="A18" s="458" t="s">
        <v>28</v>
      </c>
      <c r="B18" s="459"/>
      <c r="C18" s="459"/>
      <c r="D18" s="459"/>
      <c r="E18" s="460"/>
      <c r="F18" s="534" t="s">
        <v>29</v>
      </c>
      <c r="G18" s="535"/>
      <c r="H18" s="465">
        <v>40191</v>
      </c>
      <c r="I18" s="464"/>
      <c r="J18" s="465">
        <f t="shared" si="0"/>
        <v>40192</v>
      </c>
      <c r="K18" s="518"/>
      <c r="L18" s="463">
        <f aca="true" t="shared" si="2" ref="L18:L23">IF(J18="","",J18+9)</f>
        <v>40201</v>
      </c>
      <c r="M18" s="464"/>
      <c r="N18" s="465">
        <f t="shared" si="1"/>
        <v>40204</v>
      </c>
      <c r="O18" s="464"/>
      <c r="P18" s="31"/>
      <c r="Q18" s="26"/>
      <c r="R18" s="31"/>
      <c r="X18" s="4" t="s">
        <v>30</v>
      </c>
    </row>
    <row r="19" spans="1:24" ht="11.25" customHeight="1">
      <c r="A19" s="474" t="s">
        <v>31</v>
      </c>
      <c r="B19" s="475"/>
      <c r="C19" s="475"/>
      <c r="D19" s="475"/>
      <c r="E19" s="476"/>
      <c r="F19" s="536" t="s">
        <v>32</v>
      </c>
      <c r="G19" s="537"/>
      <c r="H19" s="481">
        <v>40198</v>
      </c>
      <c r="I19" s="480"/>
      <c r="J19" s="481">
        <f t="shared" si="0"/>
        <v>40199</v>
      </c>
      <c r="K19" s="517"/>
      <c r="L19" s="479">
        <f t="shared" si="2"/>
        <v>40208</v>
      </c>
      <c r="M19" s="480"/>
      <c r="N19" s="481">
        <f t="shared" si="1"/>
        <v>40211</v>
      </c>
      <c r="O19" s="480"/>
      <c r="P19" s="36"/>
      <c r="Q19" s="26"/>
      <c r="R19" s="31"/>
      <c r="X19" s="4" t="s">
        <v>33</v>
      </c>
    </row>
    <row r="20" spans="1:24" ht="11.25" customHeight="1">
      <c r="A20" s="458" t="s">
        <v>34</v>
      </c>
      <c r="B20" s="459"/>
      <c r="C20" s="459"/>
      <c r="D20" s="459"/>
      <c r="E20" s="460"/>
      <c r="F20" s="534" t="s">
        <v>35</v>
      </c>
      <c r="G20" s="535"/>
      <c r="H20" s="465">
        <v>40205</v>
      </c>
      <c r="I20" s="464"/>
      <c r="J20" s="465">
        <f t="shared" si="0"/>
        <v>40206</v>
      </c>
      <c r="K20" s="518"/>
      <c r="L20" s="463">
        <f t="shared" si="2"/>
        <v>40215</v>
      </c>
      <c r="M20" s="464"/>
      <c r="N20" s="465">
        <f t="shared" si="1"/>
        <v>40218</v>
      </c>
      <c r="O20" s="464"/>
      <c r="P20" s="36"/>
      <c r="Q20" s="26"/>
      <c r="R20" s="31"/>
      <c r="X20" s="4" t="s">
        <v>36</v>
      </c>
    </row>
    <row r="21" spans="1:24" ht="11.25" customHeight="1">
      <c r="A21" s="474" t="s">
        <v>3</v>
      </c>
      <c r="B21" s="475"/>
      <c r="C21" s="475"/>
      <c r="D21" s="475"/>
      <c r="E21" s="476"/>
      <c r="F21" s="536" t="s">
        <v>37</v>
      </c>
      <c r="G21" s="537"/>
      <c r="H21" s="481">
        <v>40212</v>
      </c>
      <c r="I21" s="480"/>
      <c r="J21" s="481">
        <f t="shared" si="0"/>
        <v>40213</v>
      </c>
      <c r="K21" s="517"/>
      <c r="L21" s="479">
        <f t="shared" si="2"/>
        <v>40222</v>
      </c>
      <c r="M21" s="480"/>
      <c r="N21" s="481">
        <f t="shared" si="1"/>
        <v>40225</v>
      </c>
      <c r="O21" s="480"/>
      <c r="P21" s="36"/>
      <c r="Q21" s="30"/>
      <c r="R21" s="31"/>
      <c r="X21" s="4" t="s">
        <v>38</v>
      </c>
    </row>
    <row r="22" spans="1:24" ht="11.25" customHeight="1">
      <c r="A22" s="458" t="s">
        <v>3</v>
      </c>
      <c r="B22" s="459"/>
      <c r="C22" s="459"/>
      <c r="D22" s="459"/>
      <c r="E22" s="460"/>
      <c r="F22" s="534" t="s">
        <v>37</v>
      </c>
      <c r="G22" s="535"/>
      <c r="H22" s="465">
        <v>40219</v>
      </c>
      <c r="I22" s="464"/>
      <c r="J22" s="465">
        <f t="shared" si="0"/>
        <v>40220</v>
      </c>
      <c r="K22" s="518"/>
      <c r="L22" s="463">
        <f t="shared" si="2"/>
        <v>40229</v>
      </c>
      <c r="M22" s="464"/>
      <c r="N22" s="465">
        <f t="shared" si="1"/>
        <v>40232</v>
      </c>
      <c r="O22" s="464"/>
      <c r="Q22" s="30"/>
      <c r="R22" s="31"/>
      <c r="X22" s="4" t="s">
        <v>39</v>
      </c>
    </row>
    <row r="23" spans="1:24" ht="11.25" customHeight="1">
      <c r="A23" s="466" t="s">
        <v>3</v>
      </c>
      <c r="B23" s="467"/>
      <c r="C23" s="467"/>
      <c r="D23" s="467"/>
      <c r="E23" s="468"/>
      <c r="F23" s="531" t="s">
        <v>37</v>
      </c>
      <c r="G23" s="532"/>
      <c r="H23" s="473">
        <v>40226</v>
      </c>
      <c r="I23" s="472"/>
      <c r="J23" s="473">
        <f t="shared" si="0"/>
        <v>40227</v>
      </c>
      <c r="K23" s="533"/>
      <c r="L23" s="471">
        <f t="shared" si="2"/>
        <v>40236</v>
      </c>
      <c r="M23" s="472"/>
      <c r="N23" s="473">
        <f t="shared" si="1"/>
        <v>40239</v>
      </c>
      <c r="O23" s="472"/>
      <c r="P23" s="36"/>
      <c r="Q23" s="30"/>
      <c r="R23" s="31"/>
      <c r="X23" s="4" t="s">
        <v>40</v>
      </c>
    </row>
    <row r="24" spans="1:24" s="43" customFormat="1" ht="11.25" customHeight="1">
      <c r="A24" s="24"/>
      <c r="B24" s="37"/>
      <c r="C24" s="37"/>
      <c r="D24" s="37"/>
      <c r="E24" s="38"/>
      <c r="F24" s="39"/>
      <c r="G24" s="39"/>
      <c r="H24" s="40"/>
      <c r="I24" s="40"/>
      <c r="J24" s="40"/>
      <c r="K24" s="40"/>
      <c r="L24" s="41"/>
      <c r="M24" s="41"/>
      <c r="N24" s="41"/>
      <c r="O24" s="41"/>
      <c r="P24" s="42"/>
      <c r="Q24" s="42"/>
      <c r="X24" s="4" t="s">
        <v>41</v>
      </c>
    </row>
    <row r="25" spans="1:24" s="43" customFormat="1" ht="11.25" customHeight="1">
      <c r="A25" s="24"/>
      <c r="B25" s="37"/>
      <c r="C25" s="37"/>
      <c r="D25" s="37"/>
      <c r="E25" s="38"/>
      <c r="F25" s="39"/>
      <c r="G25" s="39"/>
      <c r="H25" s="40"/>
      <c r="I25" s="40"/>
      <c r="J25" s="40"/>
      <c r="K25" s="40"/>
      <c r="L25" s="40"/>
      <c r="M25" s="40"/>
      <c r="N25" s="40"/>
      <c r="O25" s="40"/>
      <c r="P25" s="42"/>
      <c r="Q25" s="42"/>
      <c r="X25" s="4" t="s">
        <v>42</v>
      </c>
    </row>
    <row r="26" spans="1:29" ht="11.25" customHeight="1">
      <c r="A26" s="44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3"/>
      <c r="M26" s="43"/>
      <c r="N26" s="43"/>
      <c r="O26" s="45"/>
      <c r="P26" s="45"/>
      <c r="Q26" s="45"/>
      <c r="R26" s="44"/>
      <c r="S26" s="44"/>
      <c r="T26" s="44"/>
      <c r="U26" s="44"/>
      <c r="X26" s="4" t="s">
        <v>43</v>
      </c>
      <c r="AC26" s="4" t="s">
        <v>44</v>
      </c>
    </row>
    <row r="27" spans="1:29" ht="11.25">
      <c r="A27" s="44"/>
      <c r="B27" s="4"/>
      <c r="C27" s="4"/>
      <c r="D27" s="4"/>
      <c r="E27" s="4"/>
      <c r="F27" s="4"/>
      <c r="G27" s="4"/>
      <c r="O27" s="45"/>
      <c r="P27" s="45"/>
      <c r="Q27" s="45"/>
      <c r="R27" s="44"/>
      <c r="S27" s="44"/>
      <c r="T27" s="44"/>
      <c r="U27" s="44"/>
      <c r="X27" s="4" t="s">
        <v>45</v>
      </c>
      <c r="AC27" s="31" t="s">
        <v>46</v>
      </c>
    </row>
    <row r="28" spans="1:29" ht="24.75">
      <c r="A28" s="28" t="s">
        <v>47</v>
      </c>
      <c r="B28" s="29" t="s">
        <v>48</v>
      </c>
      <c r="C28" s="24"/>
      <c r="D28" s="24"/>
      <c r="E28" s="30"/>
      <c r="X28" s="43" t="s">
        <v>49</v>
      </c>
      <c r="AC28" s="4" t="s">
        <v>50</v>
      </c>
    </row>
    <row r="29" spans="1:29" ht="11.25" customHeight="1">
      <c r="A29" s="492"/>
      <c r="B29" s="501"/>
      <c r="C29" s="501"/>
      <c r="D29" s="501"/>
      <c r="E29" s="501"/>
      <c r="F29" s="501"/>
      <c r="G29" s="491"/>
      <c r="H29" s="492" t="s">
        <v>51</v>
      </c>
      <c r="I29" s="491"/>
      <c r="J29" s="492" t="s">
        <v>15</v>
      </c>
      <c r="K29" s="491"/>
      <c r="L29" s="492" t="s">
        <v>16</v>
      </c>
      <c r="M29" s="502"/>
      <c r="N29" s="490" t="s">
        <v>52</v>
      </c>
      <c r="O29" s="491"/>
      <c r="P29" s="32"/>
      <c r="X29" s="31" t="s">
        <v>53</v>
      </c>
      <c r="AC29" s="4" t="s">
        <v>54</v>
      </c>
    </row>
    <row r="30" spans="1:29" ht="11.25" customHeight="1">
      <c r="A30" s="493" t="s">
        <v>1</v>
      </c>
      <c r="B30" s="494"/>
      <c r="C30" s="494"/>
      <c r="D30" s="494"/>
      <c r="E30" s="494"/>
      <c r="F30" s="494" t="s">
        <v>2</v>
      </c>
      <c r="G30" s="495"/>
      <c r="H30" s="496" t="s">
        <v>55</v>
      </c>
      <c r="I30" s="499"/>
      <c r="J30" s="496" t="s">
        <v>23</v>
      </c>
      <c r="K30" s="499"/>
      <c r="L30" s="496" t="s">
        <v>20</v>
      </c>
      <c r="M30" s="497"/>
      <c r="N30" s="498" t="s">
        <v>21</v>
      </c>
      <c r="O30" s="499"/>
      <c r="P30" s="32"/>
      <c r="X30" s="4" t="s">
        <v>56</v>
      </c>
      <c r="AC30" s="4" t="s">
        <v>57</v>
      </c>
    </row>
    <row r="31" spans="1:29" ht="11.25" customHeight="1">
      <c r="A31" s="526" t="s">
        <v>58</v>
      </c>
      <c r="B31" s="527"/>
      <c r="C31" s="527"/>
      <c r="D31" s="527"/>
      <c r="E31" s="528"/>
      <c r="F31" s="529">
        <v>6201</v>
      </c>
      <c r="G31" s="530"/>
      <c r="H31" s="489">
        <v>40189</v>
      </c>
      <c r="I31" s="488"/>
      <c r="J31" s="489">
        <f aca="true" t="shared" si="3" ref="J31:J37">IF(H31="","",H31+1)</f>
        <v>40190</v>
      </c>
      <c r="K31" s="488"/>
      <c r="L31" s="489">
        <f aca="true" t="shared" si="4" ref="L31:L37">IF(J31="","",J31+1)</f>
        <v>40191</v>
      </c>
      <c r="M31" s="525"/>
      <c r="N31" s="487">
        <f aca="true" t="shared" si="5" ref="N31:N37">IF(L31="","",L31+8)</f>
        <v>40199</v>
      </c>
      <c r="O31" s="488"/>
      <c r="P31" s="32" t="s">
        <v>59</v>
      </c>
      <c r="X31" s="4" t="s">
        <v>45</v>
      </c>
      <c r="AC31" s="4" t="s">
        <v>60</v>
      </c>
    </row>
    <row r="32" spans="1:29" ht="11.25" customHeight="1">
      <c r="A32" s="458" t="s">
        <v>61</v>
      </c>
      <c r="B32" s="459"/>
      <c r="C32" s="459"/>
      <c r="D32" s="459"/>
      <c r="E32" s="460"/>
      <c r="F32" s="519">
        <v>1202</v>
      </c>
      <c r="G32" s="520"/>
      <c r="H32" s="465">
        <v>40196</v>
      </c>
      <c r="I32" s="464"/>
      <c r="J32" s="465">
        <f t="shared" si="3"/>
        <v>40197</v>
      </c>
      <c r="K32" s="464"/>
      <c r="L32" s="465">
        <f t="shared" si="4"/>
        <v>40198</v>
      </c>
      <c r="M32" s="518"/>
      <c r="N32" s="463">
        <f t="shared" si="5"/>
        <v>40206</v>
      </c>
      <c r="O32" s="464"/>
      <c r="P32" s="32"/>
      <c r="X32" s="4" t="s">
        <v>62</v>
      </c>
      <c r="AC32" s="4" t="s">
        <v>63</v>
      </c>
    </row>
    <row r="33" spans="1:29" ht="11.25" customHeight="1">
      <c r="A33" s="507" t="s">
        <v>64</v>
      </c>
      <c r="B33" s="508"/>
      <c r="C33" s="508"/>
      <c r="D33" s="508"/>
      <c r="E33" s="509"/>
      <c r="F33" s="521">
        <v>4403</v>
      </c>
      <c r="G33" s="522"/>
      <c r="H33" s="481">
        <v>40203</v>
      </c>
      <c r="I33" s="480"/>
      <c r="J33" s="481">
        <f t="shared" si="3"/>
        <v>40204</v>
      </c>
      <c r="K33" s="480"/>
      <c r="L33" s="481">
        <f t="shared" si="4"/>
        <v>40205</v>
      </c>
      <c r="M33" s="517"/>
      <c r="N33" s="479">
        <f t="shared" si="5"/>
        <v>40213</v>
      </c>
      <c r="O33" s="480"/>
      <c r="P33" s="32"/>
      <c r="X33" s="4" t="s">
        <v>65</v>
      </c>
      <c r="AC33" s="4" t="s">
        <v>66</v>
      </c>
    </row>
    <row r="34" spans="1:29" ht="11.25" customHeight="1">
      <c r="A34" s="458" t="s">
        <v>67</v>
      </c>
      <c r="B34" s="459"/>
      <c r="C34" s="459"/>
      <c r="D34" s="459"/>
      <c r="E34" s="460"/>
      <c r="F34" s="523">
        <v>6604</v>
      </c>
      <c r="G34" s="524"/>
      <c r="H34" s="465">
        <v>40210</v>
      </c>
      <c r="I34" s="464"/>
      <c r="J34" s="465">
        <f t="shared" si="3"/>
        <v>40211</v>
      </c>
      <c r="K34" s="464"/>
      <c r="L34" s="465">
        <f t="shared" si="4"/>
        <v>40212</v>
      </c>
      <c r="M34" s="518"/>
      <c r="N34" s="463">
        <f t="shared" si="5"/>
        <v>40220</v>
      </c>
      <c r="O34" s="464"/>
      <c r="P34" s="46"/>
      <c r="X34" s="4" t="s">
        <v>68</v>
      </c>
      <c r="AC34" s="4" t="s">
        <v>69</v>
      </c>
    </row>
    <row r="35" spans="1:29" ht="11.25" customHeight="1">
      <c r="A35" s="507" t="s">
        <v>3</v>
      </c>
      <c r="B35" s="508"/>
      <c r="C35" s="508"/>
      <c r="D35" s="508"/>
      <c r="E35" s="509"/>
      <c r="F35" s="521" t="s">
        <v>37</v>
      </c>
      <c r="G35" s="522"/>
      <c r="H35" s="481">
        <v>40217</v>
      </c>
      <c r="I35" s="480"/>
      <c r="J35" s="481">
        <f t="shared" si="3"/>
        <v>40218</v>
      </c>
      <c r="K35" s="480"/>
      <c r="L35" s="481">
        <f t="shared" si="4"/>
        <v>40219</v>
      </c>
      <c r="M35" s="517"/>
      <c r="N35" s="479">
        <f t="shared" si="5"/>
        <v>40227</v>
      </c>
      <c r="O35" s="480"/>
      <c r="P35" s="46"/>
      <c r="X35" s="4" t="s">
        <v>70</v>
      </c>
      <c r="AC35" s="4" t="s">
        <v>71</v>
      </c>
    </row>
    <row r="36" spans="1:24" ht="11.25" customHeight="1">
      <c r="A36" s="458" t="s">
        <v>72</v>
      </c>
      <c r="B36" s="459"/>
      <c r="C36" s="459"/>
      <c r="D36" s="459"/>
      <c r="E36" s="460"/>
      <c r="F36" s="519">
        <v>7006</v>
      </c>
      <c r="G36" s="520"/>
      <c r="H36" s="465">
        <v>40224</v>
      </c>
      <c r="I36" s="464"/>
      <c r="J36" s="465">
        <f t="shared" si="3"/>
        <v>40225</v>
      </c>
      <c r="K36" s="464"/>
      <c r="L36" s="465">
        <f t="shared" si="4"/>
        <v>40226</v>
      </c>
      <c r="M36" s="518"/>
      <c r="N36" s="463">
        <f t="shared" si="5"/>
        <v>40234</v>
      </c>
      <c r="O36" s="464"/>
      <c r="P36" s="46"/>
      <c r="V36" s="43"/>
      <c r="X36" s="4" t="s">
        <v>73</v>
      </c>
    </row>
    <row r="37" spans="1:24" ht="11.25" customHeight="1">
      <c r="A37" s="507" t="s">
        <v>74</v>
      </c>
      <c r="B37" s="508"/>
      <c r="C37" s="508"/>
      <c r="D37" s="508"/>
      <c r="E37" s="509"/>
      <c r="F37" s="510">
        <v>8407</v>
      </c>
      <c r="G37" s="511"/>
      <c r="H37" s="481">
        <v>40231</v>
      </c>
      <c r="I37" s="480"/>
      <c r="J37" s="481">
        <f t="shared" si="3"/>
        <v>40232</v>
      </c>
      <c r="K37" s="480"/>
      <c r="L37" s="481">
        <f t="shared" si="4"/>
        <v>40233</v>
      </c>
      <c r="M37" s="517"/>
      <c r="N37" s="479">
        <f t="shared" si="5"/>
        <v>40241</v>
      </c>
      <c r="O37" s="480"/>
      <c r="P37" s="32"/>
      <c r="V37" s="43"/>
      <c r="W37" s="43"/>
      <c r="X37" s="4" t="s">
        <v>75</v>
      </c>
    </row>
    <row r="38" spans="1:32" s="43" customFormat="1" ht="11.25" customHeight="1">
      <c r="A38" s="512" t="s">
        <v>3</v>
      </c>
      <c r="B38" s="513"/>
      <c r="C38" s="513"/>
      <c r="D38" s="513"/>
      <c r="E38" s="514"/>
      <c r="F38" s="515" t="s">
        <v>37</v>
      </c>
      <c r="G38" s="516"/>
      <c r="H38" s="503">
        <v>40238</v>
      </c>
      <c r="I38" s="506"/>
      <c r="J38" s="503">
        <f>IF(H38="","",H38+1)</f>
        <v>40239</v>
      </c>
      <c r="K38" s="506"/>
      <c r="L38" s="503">
        <f>IF(J38="","",J38+1)</f>
        <v>40240</v>
      </c>
      <c r="M38" s="504"/>
      <c r="N38" s="505">
        <f>IF(L38="","",L38+8)</f>
        <v>40248</v>
      </c>
      <c r="O38" s="506"/>
      <c r="P38" s="4"/>
      <c r="Q38" s="4"/>
      <c r="R38" s="4"/>
      <c r="S38" s="4"/>
      <c r="T38" s="4"/>
      <c r="U38" s="4"/>
      <c r="V38" s="4"/>
      <c r="X38" s="4" t="s">
        <v>76</v>
      </c>
      <c r="Y38" s="4"/>
      <c r="Z38" s="4"/>
      <c r="AF38" s="4"/>
    </row>
    <row r="39" spans="1:32" s="43" customFormat="1" ht="11.25" customHeight="1">
      <c r="A39" s="47" t="s">
        <v>77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0"/>
      <c r="O39" s="40"/>
      <c r="P39" s="40"/>
      <c r="Q39" s="40"/>
      <c r="R39" s="4"/>
      <c r="V39" s="4"/>
      <c r="W39" s="4"/>
      <c r="X39" s="4" t="s">
        <v>78</v>
      </c>
      <c r="Y39" s="4"/>
      <c r="Z39" s="4"/>
      <c r="AF39" s="4"/>
    </row>
    <row r="40" spans="1:29" ht="11.25" customHeight="1">
      <c r="A40" s="500"/>
      <c r="B40" s="500"/>
      <c r="C40" s="500"/>
      <c r="D40" s="500"/>
      <c r="E40" s="500"/>
      <c r="F40" s="500"/>
      <c r="G40" s="500"/>
      <c r="H40" s="500"/>
      <c r="I40" s="500"/>
      <c r="J40" s="40"/>
      <c r="K40" s="40"/>
      <c r="L40" s="43"/>
      <c r="M40" s="43"/>
      <c r="N40" s="43"/>
      <c r="O40" s="45"/>
      <c r="P40" s="45"/>
      <c r="Q40" s="45"/>
      <c r="R40" s="44"/>
      <c r="S40" s="44"/>
      <c r="T40" s="44"/>
      <c r="U40" s="44"/>
      <c r="X40" s="4" t="s">
        <v>79</v>
      </c>
      <c r="AC40" s="31" t="s">
        <v>80</v>
      </c>
    </row>
    <row r="41" spans="1:29" ht="11.25" customHeight="1">
      <c r="A41" s="24"/>
      <c r="B41" s="37"/>
      <c r="C41" s="37"/>
      <c r="D41" s="37"/>
      <c r="E41" s="38"/>
      <c r="F41" s="39"/>
      <c r="G41" s="39"/>
      <c r="H41" s="22"/>
      <c r="I41" s="26"/>
      <c r="J41" s="40"/>
      <c r="K41" s="40"/>
      <c r="L41" s="40"/>
      <c r="M41" s="40"/>
      <c r="N41" s="40"/>
      <c r="O41" s="40"/>
      <c r="P41" s="40"/>
      <c r="Q41" s="40"/>
      <c r="S41" s="43"/>
      <c r="T41" s="43"/>
      <c r="U41" s="43"/>
      <c r="X41" s="4" t="s">
        <v>81</v>
      </c>
      <c r="AC41" s="4" t="s">
        <v>45</v>
      </c>
    </row>
    <row r="42" spans="2:29" ht="11.25" customHeight="1">
      <c r="B42" s="9"/>
      <c r="C42" s="9"/>
      <c r="D42" s="9"/>
      <c r="F42" s="49"/>
      <c r="G42" s="49"/>
      <c r="H42" s="26"/>
      <c r="I42" s="26"/>
      <c r="J42" s="26"/>
      <c r="K42" s="26"/>
      <c r="L42" s="26"/>
      <c r="M42" s="26"/>
      <c r="N42" s="26"/>
      <c r="O42" s="26"/>
      <c r="X42" s="4" t="s">
        <v>82</v>
      </c>
      <c r="AC42" s="4" t="s">
        <v>37</v>
      </c>
    </row>
    <row r="43" spans="1:29" ht="24.75">
      <c r="A43" s="28" t="s">
        <v>83</v>
      </c>
      <c r="B43" s="29" t="s">
        <v>84</v>
      </c>
      <c r="C43" s="24"/>
      <c r="D43" s="24"/>
      <c r="E43" s="30"/>
      <c r="F43" s="30"/>
      <c r="G43" s="30"/>
      <c r="H43" s="9"/>
      <c r="R43" s="31"/>
      <c r="X43" s="4" t="s">
        <v>85</v>
      </c>
      <c r="AC43" s="4" t="s">
        <v>86</v>
      </c>
    </row>
    <row r="44" spans="1:29" ht="9.75">
      <c r="A44" s="492"/>
      <c r="B44" s="501"/>
      <c r="C44" s="501"/>
      <c r="D44" s="501"/>
      <c r="E44" s="501"/>
      <c r="F44" s="501"/>
      <c r="G44" s="491"/>
      <c r="H44" s="492" t="s">
        <v>87</v>
      </c>
      <c r="I44" s="502"/>
      <c r="J44" s="490" t="s">
        <v>18</v>
      </c>
      <c r="K44" s="491"/>
      <c r="L44" s="492" t="s">
        <v>52</v>
      </c>
      <c r="M44" s="491"/>
      <c r="N44" s="32"/>
      <c r="O44" s="31"/>
      <c r="X44" s="4" t="s">
        <v>88</v>
      </c>
      <c r="AC44" s="4" t="s">
        <v>89</v>
      </c>
    </row>
    <row r="45" spans="1:29" ht="11.25" customHeight="1">
      <c r="A45" s="493" t="s">
        <v>1</v>
      </c>
      <c r="B45" s="494"/>
      <c r="C45" s="494"/>
      <c r="D45" s="494"/>
      <c r="E45" s="494"/>
      <c r="F45" s="494" t="s">
        <v>2</v>
      </c>
      <c r="G45" s="495"/>
      <c r="H45" s="496" t="s">
        <v>90</v>
      </c>
      <c r="I45" s="497"/>
      <c r="J45" s="498" t="s">
        <v>91</v>
      </c>
      <c r="K45" s="499"/>
      <c r="L45" s="496" t="s">
        <v>92</v>
      </c>
      <c r="M45" s="499"/>
      <c r="N45" s="32"/>
      <c r="X45" s="4" t="s">
        <v>93</v>
      </c>
      <c r="AC45" s="4" t="s">
        <v>94</v>
      </c>
    </row>
    <row r="46" spans="1:29" ht="11.25" customHeight="1">
      <c r="A46" s="482" t="s">
        <v>95</v>
      </c>
      <c r="B46" s="483"/>
      <c r="C46" s="483"/>
      <c r="D46" s="483"/>
      <c r="E46" s="484"/>
      <c r="F46" s="485">
        <v>80</v>
      </c>
      <c r="G46" s="486"/>
      <c r="H46" s="50">
        <v>40189</v>
      </c>
      <c r="I46" s="51">
        <f aca="true" t="shared" si="6" ref="I46:I52">IF(H46="","",H46+1)</f>
        <v>40190</v>
      </c>
      <c r="J46" s="487">
        <f aca="true" t="shared" si="7" ref="J46:J51">IF(I46="","",I46+10)</f>
        <v>40200</v>
      </c>
      <c r="K46" s="488"/>
      <c r="L46" s="489">
        <f aca="true" t="shared" si="8" ref="L46:L51">IF(J46="","",J46+2)</f>
        <v>40202</v>
      </c>
      <c r="M46" s="488"/>
      <c r="N46" s="46"/>
      <c r="P46" s="22"/>
      <c r="Q46" s="22"/>
      <c r="R46" s="22"/>
      <c r="S46" s="22"/>
      <c r="X46" s="4" t="s">
        <v>96</v>
      </c>
      <c r="AC46" s="4" t="s">
        <v>97</v>
      </c>
    </row>
    <row r="47" spans="1:29" ht="11.25" customHeight="1">
      <c r="A47" s="458" t="s">
        <v>98</v>
      </c>
      <c r="B47" s="459"/>
      <c r="C47" s="459"/>
      <c r="D47" s="459"/>
      <c r="E47" s="460"/>
      <c r="F47" s="461">
        <v>63</v>
      </c>
      <c r="G47" s="462"/>
      <c r="H47" s="52">
        <v>40196</v>
      </c>
      <c r="I47" s="53">
        <f t="shared" si="6"/>
        <v>40197</v>
      </c>
      <c r="J47" s="463">
        <f t="shared" si="7"/>
        <v>40207</v>
      </c>
      <c r="K47" s="464"/>
      <c r="L47" s="465">
        <f t="shared" si="8"/>
        <v>40209</v>
      </c>
      <c r="M47" s="464"/>
      <c r="P47" s="22"/>
      <c r="Q47" s="22"/>
      <c r="R47" s="22"/>
      <c r="S47" s="22"/>
      <c r="X47" s="4" t="s">
        <v>10</v>
      </c>
      <c r="AC47" s="4" t="s">
        <v>99</v>
      </c>
    </row>
    <row r="48" spans="1:29" ht="11.25" customHeight="1">
      <c r="A48" s="474" t="s">
        <v>100</v>
      </c>
      <c r="B48" s="475"/>
      <c r="C48" s="475"/>
      <c r="D48" s="475"/>
      <c r="E48" s="476"/>
      <c r="F48" s="477">
        <v>110</v>
      </c>
      <c r="G48" s="478"/>
      <c r="H48" s="54">
        <v>40203</v>
      </c>
      <c r="I48" s="55">
        <f>IF(H48="","",H48+1)</f>
        <v>40204</v>
      </c>
      <c r="J48" s="479">
        <v>40214</v>
      </c>
      <c r="K48" s="480"/>
      <c r="L48" s="481">
        <v>40216</v>
      </c>
      <c r="M48" s="480"/>
      <c r="N48" s="32"/>
      <c r="P48" s="22"/>
      <c r="Q48" s="22"/>
      <c r="R48" s="22"/>
      <c r="S48" s="22"/>
      <c r="X48" s="4" t="s">
        <v>101</v>
      </c>
      <c r="AC48" s="4" t="s">
        <v>102</v>
      </c>
    </row>
    <row r="49" spans="1:36" ht="11.25" customHeight="1">
      <c r="A49" s="458" t="s">
        <v>103</v>
      </c>
      <c r="B49" s="459"/>
      <c r="C49" s="459"/>
      <c r="D49" s="459"/>
      <c r="E49" s="460"/>
      <c r="F49" s="461">
        <v>76</v>
      </c>
      <c r="G49" s="462"/>
      <c r="H49" s="52">
        <v>40210</v>
      </c>
      <c r="I49" s="56">
        <f t="shared" si="6"/>
        <v>40211</v>
      </c>
      <c r="J49" s="463">
        <v>40221</v>
      </c>
      <c r="K49" s="464"/>
      <c r="L49" s="465">
        <v>40223</v>
      </c>
      <c r="M49" s="464"/>
      <c r="N49" s="46"/>
      <c r="P49" s="22"/>
      <c r="Q49" s="22"/>
      <c r="R49" s="22"/>
      <c r="S49" s="22"/>
      <c r="X49" s="4" t="s">
        <v>104</v>
      </c>
      <c r="AC49" s="4" t="s">
        <v>105</v>
      </c>
      <c r="AJ49" s="4" t="s">
        <v>106</v>
      </c>
    </row>
    <row r="50" spans="1:29" ht="11.25" customHeight="1">
      <c r="A50" s="474" t="s">
        <v>107</v>
      </c>
      <c r="B50" s="475"/>
      <c r="C50" s="475"/>
      <c r="D50" s="475"/>
      <c r="E50" s="476"/>
      <c r="F50" s="477">
        <v>165</v>
      </c>
      <c r="G50" s="478"/>
      <c r="H50" s="54">
        <v>40217</v>
      </c>
      <c r="I50" s="51">
        <f t="shared" si="6"/>
        <v>40218</v>
      </c>
      <c r="J50" s="479">
        <f t="shared" si="7"/>
        <v>40228</v>
      </c>
      <c r="K50" s="480"/>
      <c r="L50" s="481">
        <f t="shared" si="8"/>
        <v>40230</v>
      </c>
      <c r="M50" s="480"/>
      <c r="N50" s="32"/>
      <c r="P50" s="22"/>
      <c r="Q50" s="22"/>
      <c r="R50" s="22"/>
      <c r="S50" s="22"/>
      <c r="V50" s="31"/>
      <c r="W50" s="31"/>
      <c r="AC50" s="4" t="s">
        <v>108</v>
      </c>
    </row>
    <row r="51" spans="1:29" ht="11.25" customHeight="1">
      <c r="A51" s="458" t="s">
        <v>95</v>
      </c>
      <c r="B51" s="459"/>
      <c r="C51" s="459"/>
      <c r="D51" s="459"/>
      <c r="E51" s="460"/>
      <c r="F51" s="461">
        <v>81</v>
      </c>
      <c r="G51" s="462"/>
      <c r="H51" s="52">
        <v>40224</v>
      </c>
      <c r="I51" s="57">
        <f t="shared" si="6"/>
        <v>40225</v>
      </c>
      <c r="J51" s="463">
        <f t="shared" si="7"/>
        <v>40235</v>
      </c>
      <c r="K51" s="464"/>
      <c r="L51" s="465">
        <f t="shared" si="8"/>
        <v>40237</v>
      </c>
      <c r="M51" s="464"/>
      <c r="N51" s="46"/>
      <c r="P51" s="22"/>
      <c r="Q51" s="22"/>
      <c r="R51" s="22"/>
      <c r="S51" s="22"/>
      <c r="AC51" s="4" t="s">
        <v>109</v>
      </c>
    </row>
    <row r="52" spans="1:29" ht="11.25" customHeight="1">
      <c r="A52" s="466" t="s">
        <v>98</v>
      </c>
      <c r="B52" s="467"/>
      <c r="C52" s="467"/>
      <c r="D52" s="467"/>
      <c r="E52" s="468"/>
      <c r="F52" s="469" t="s">
        <v>110</v>
      </c>
      <c r="G52" s="470"/>
      <c r="H52" s="58">
        <v>40231</v>
      </c>
      <c r="I52" s="59">
        <f t="shared" si="6"/>
        <v>40232</v>
      </c>
      <c r="J52" s="471">
        <f>IF(I52="","",I52+10)</f>
        <v>40242</v>
      </c>
      <c r="K52" s="472"/>
      <c r="L52" s="473">
        <f>IF(J52="","",J52+2)</f>
        <v>40244</v>
      </c>
      <c r="M52" s="472"/>
      <c r="N52" s="32"/>
      <c r="P52" s="22"/>
      <c r="Q52" s="22"/>
      <c r="R52" s="22"/>
      <c r="S52" s="22"/>
      <c r="AC52" s="4" t="s">
        <v>111</v>
      </c>
    </row>
    <row r="53" spans="1:29" ht="11.25" customHeight="1">
      <c r="A53" s="455"/>
      <c r="B53" s="455"/>
      <c r="C53" s="455"/>
      <c r="D53" s="455"/>
      <c r="E53" s="455"/>
      <c r="F53" s="455"/>
      <c r="G53" s="455"/>
      <c r="H53" s="455"/>
      <c r="I53" s="455"/>
      <c r="J53" s="60"/>
      <c r="K53" s="60"/>
      <c r="L53" s="60"/>
      <c r="M53" s="60"/>
      <c r="N53" s="31"/>
      <c r="O53" s="31"/>
      <c r="P53" s="31"/>
      <c r="Q53" s="31"/>
      <c r="R53" s="31"/>
      <c r="S53" s="31"/>
      <c r="T53" s="31"/>
      <c r="U53" s="31"/>
      <c r="AC53" s="4" t="s">
        <v>112</v>
      </c>
    </row>
    <row r="54" spans="1:29" ht="11.25" customHeight="1">
      <c r="A54" s="456"/>
      <c r="B54" s="456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22"/>
      <c r="O54" s="22"/>
      <c r="P54" s="22"/>
      <c r="Q54" s="22"/>
      <c r="AC54" s="4" t="s">
        <v>113</v>
      </c>
    </row>
    <row r="55" spans="1:29" ht="11.25" customHeight="1">
      <c r="A55" s="24"/>
      <c r="F55" s="25"/>
      <c r="G55" s="25"/>
      <c r="H55" s="22"/>
      <c r="I55" s="26"/>
      <c r="J55" s="26"/>
      <c r="K55" s="26"/>
      <c r="L55" s="26"/>
      <c r="M55" s="26"/>
      <c r="N55" s="26"/>
      <c r="O55" s="26"/>
      <c r="P55" s="26"/>
      <c r="Q55" s="26"/>
      <c r="V55" s="27"/>
      <c r="W55" s="27"/>
      <c r="AC55" s="4" t="s">
        <v>114</v>
      </c>
    </row>
    <row r="56" spans="1:29" ht="11.25" customHeight="1">
      <c r="A56" s="24"/>
      <c r="F56" s="25"/>
      <c r="G56" s="25"/>
      <c r="H56" s="22"/>
      <c r="I56" s="26"/>
      <c r="J56" s="26"/>
      <c r="K56" s="26"/>
      <c r="L56" s="26"/>
      <c r="M56" s="26"/>
      <c r="N56" s="26"/>
      <c r="O56" s="26"/>
      <c r="P56" s="26"/>
      <c r="Q56" s="26"/>
      <c r="V56" s="27"/>
      <c r="W56" s="27"/>
      <c r="AC56" s="4" t="s">
        <v>106</v>
      </c>
    </row>
    <row r="57" spans="7:29" ht="11.25" customHeight="1">
      <c r="G57" s="14"/>
      <c r="AC57" s="4" t="s">
        <v>115</v>
      </c>
    </row>
    <row r="58" spans="1:29" ht="14.25" customHeight="1">
      <c r="A58" s="457" t="s">
        <v>116</v>
      </c>
      <c r="B58" s="457"/>
      <c r="C58" s="457"/>
      <c r="D58" s="457"/>
      <c r="E58" s="457"/>
      <c r="F58" s="457"/>
      <c r="G58" s="457"/>
      <c r="H58" s="457"/>
      <c r="I58" s="457"/>
      <c r="J58" s="457"/>
      <c r="K58" s="457"/>
      <c r="L58" s="457"/>
      <c r="M58" s="457"/>
      <c r="N58" s="457"/>
      <c r="O58" s="457"/>
      <c r="P58" s="457"/>
      <c r="Q58" s="457"/>
      <c r="R58" s="457"/>
      <c r="S58" s="457"/>
      <c r="T58" s="457"/>
      <c r="U58" s="457"/>
      <c r="V58" s="457"/>
      <c r="W58" s="61"/>
      <c r="AC58" s="4" t="s">
        <v>10</v>
      </c>
    </row>
    <row r="59" spans="1:21" ht="11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</row>
    <row r="60" ht="11.25" customHeight="1">
      <c r="AC60" s="4" t="s">
        <v>11</v>
      </c>
    </row>
    <row r="61" ht="11.25" customHeight="1">
      <c r="AC61" s="4" t="s">
        <v>11</v>
      </c>
    </row>
    <row r="62" ht="11.25" customHeight="1">
      <c r="AC62" s="4" t="s">
        <v>117</v>
      </c>
    </row>
    <row r="63" spans="27:29" ht="11.25" customHeight="1">
      <c r="AA63" s="31" t="s">
        <v>118</v>
      </c>
      <c r="AC63" s="4" t="s">
        <v>119</v>
      </c>
    </row>
    <row r="64" spans="27:29" ht="11.25" customHeight="1">
      <c r="AA64" s="4" t="s">
        <v>120</v>
      </c>
      <c r="AC64" s="4" t="s">
        <v>121</v>
      </c>
    </row>
    <row r="65" spans="27:29" ht="11.25" customHeight="1">
      <c r="AA65" s="4" t="s">
        <v>122</v>
      </c>
      <c r="AC65" s="4" t="s">
        <v>123</v>
      </c>
    </row>
    <row r="66" spans="27:29" ht="11.25" customHeight="1">
      <c r="AA66" s="4" t="s">
        <v>124</v>
      </c>
      <c r="AC66" s="4" t="s">
        <v>125</v>
      </c>
    </row>
    <row r="67" spans="27:29" ht="11.25" customHeight="1">
      <c r="AA67" s="4" t="s">
        <v>126</v>
      </c>
      <c r="AC67" s="4" t="s">
        <v>127</v>
      </c>
    </row>
    <row r="68" ht="11.25" customHeight="1">
      <c r="AA68" s="4" t="s">
        <v>128</v>
      </c>
    </row>
    <row r="69" spans="1:27" ht="11.25" customHeight="1">
      <c r="A69" s="4"/>
      <c r="B69" s="4"/>
      <c r="C69" s="4"/>
      <c r="D69" s="4"/>
      <c r="E69" s="4"/>
      <c r="F69" s="4"/>
      <c r="G69" s="4"/>
      <c r="AA69" s="4" t="s">
        <v>129</v>
      </c>
    </row>
    <row r="70" spans="1:27" ht="11.25" customHeight="1">
      <c r="A70" s="4"/>
      <c r="B70" s="4"/>
      <c r="C70" s="4"/>
      <c r="D70" s="4"/>
      <c r="E70" s="4"/>
      <c r="F70" s="4"/>
      <c r="G70" s="4"/>
      <c r="AA70" s="4" t="s">
        <v>130</v>
      </c>
    </row>
    <row r="71" spans="1:27" ht="11.25" customHeight="1">
      <c r="A71" s="4"/>
      <c r="B71" s="4"/>
      <c r="C71" s="4"/>
      <c r="D71" s="4"/>
      <c r="E71" s="4"/>
      <c r="F71" s="4"/>
      <c r="G71" s="4"/>
      <c r="AA71" s="4" t="s">
        <v>131</v>
      </c>
    </row>
    <row r="72" spans="1:27" ht="11.25" customHeight="1">
      <c r="A72" s="4"/>
      <c r="B72" s="4"/>
      <c r="C72" s="4"/>
      <c r="D72" s="4"/>
      <c r="E72" s="4"/>
      <c r="F72" s="4"/>
      <c r="G72" s="4"/>
      <c r="AA72" s="4" t="s">
        <v>132</v>
      </c>
    </row>
    <row r="73" spans="1:7" ht="11.25" customHeight="1">
      <c r="A73" s="4"/>
      <c r="B73" s="4"/>
      <c r="C73" s="4"/>
      <c r="D73" s="4"/>
      <c r="E73" s="4"/>
      <c r="F73" s="4"/>
      <c r="G73" s="4"/>
    </row>
    <row r="74" spans="1:27" ht="11.25" customHeight="1">
      <c r="A74" s="4"/>
      <c r="B74" s="4"/>
      <c r="C74" s="4"/>
      <c r="D74" s="4"/>
      <c r="E74" s="4"/>
      <c r="F74" s="4"/>
      <c r="G74" s="4"/>
      <c r="AA74" s="4" t="s">
        <v>45</v>
      </c>
    </row>
    <row r="75" spans="1:7" ht="11.25" customHeight="1">
      <c r="A75" s="4"/>
      <c r="B75" s="4"/>
      <c r="C75" s="4"/>
      <c r="D75" s="4"/>
      <c r="E75" s="4"/>
      <c r="F75" s="4"/>
      <c r="G75" s="4"/>
    </row>
    <row r="76" ht="11.25" customHeight="1"/>
    <row r="77" ht="11.25" customHeight="1">
      <c r="AA77" s="4" t="s">
        <v>133</v>
      </c>
    </row>
    <row r="78" ht="11.25" customHeight="1">
      <c r="AA78" s="4" t="s">
        <v>134</v>
      </c>
    </row>
    <row r="79" ht="11.25" customHeight="1">
      <c r="AA79" s="4" t="s">
        <v>135</v>
      </c>
    </row>
    <row r="80" ht="11.25" customHeight="1">
      <c r="AA80" s="4" t="s">
        <v>136</v>
      </c>
    </row>
    <row r="81" ht="11.25" customHeight="1">
      <c r="AA81" s="4" t="s">
        <v>137</v>
      </c>
    </row>
    <row r="82" ht="11.25" customHeight="1">
      <c r="AA82" s="4" t="s">
        <v>37</v>
      </c>
    </row>
    <row r="83" ht="11.25" customHeight="1">
      <c r="AA83" s="4" t="s">
        <v>138</v>
      </c>
    </row>
    <row r="84" ht="11.25" customHeight="1"/>
    <row r="85" ht="11.25" customHeight="1">
      <c r="AA85" s="4" t="s">
        <v>45</v>
      </c>
    </row>
  </sheetData>
  <sheetProtection/>
  <mergeCells count="164">
    <mergeCell ref="N1:V1"/>
    <mergeCell ref="A2:L3"/>
    <mergeCell ref="N2:V3"/>
    <mergeCell ref="A4:B4"/>
    <mergeCell ref="C4:D4"/>
    <mergeCell ref="N4:V4"/>
    <mergeCell ref="H16:I16"/>
    <mergeCell ref="J16:K16"/>
    <mergeCell ref="N5:V5"/>
    <mergeCell ref="A7:V9"/>
    <mergeCell ref="A15:E15"/>
    <mergeCell ref="F15:G15"/>
    <mergeCell ref="H15:I15"/>
    <mergeCell ref="J15:K15"/>
    <mergeCell ref="L15:M15"/>
    <mergeCell ref="N15:O15"/>
    <mergeCell ref="L16:M16"/>
    <mergeCell ref="N16:O16"/>
    <mergeCell ref="A17:E17"/>
    <mergeCell ref="F17:G17"/>
    <mergeCell ref="H17:I17"/>
    <mergeCell ref="J17:K17"/>
    <mergeCell ref="L17:M17"/>
    <mergeCell ref="N17:O17"/>
    <mergeCell ref="A16:E16"/>
    <mergeCell ref="F16:G16"/>
    <mergeCell ref="A19:E19"/>
    <mergeCell ref="F19:G19"/>
    <mergeCell ref="H19:I19"/>
    <mergeCell ref="J19:K19"/>
    <mergeCell ref="A18:E18"/>
    <mergeCell ref="F18:G18"/>
    <mergeCell ref="H18:I18"/>
    <mergeCell ref="J18:K18"/>
    <mergeCell ref="L18:M18"/>
    <mergeCell ref="N18:O18"/>
    <mergeCell ref="L19:M19"/>
    <mergeCell ref="N19:O19"/>
    <mergeCell ref="L20:M20"/>
    <mergeCell ref="N20:O20"/>
    <mergeCell ref="L21:M21"/>
    <mergeCell ref="N21:O21"/>
    <mergeCell ref="A20:E20"/>
    <mergeCell ref="F20:G20"/>
    <mergeCell ref="A21:E21"/>
    <mergeCell ref="F21:G21"/>
    <mergeCell ref="H21:I21"/>
    <mergeCell ref="J21:K21"/>
    <mergeCell ref="H20:I20"/>
    <mergeCell ref="J20:K20"/>
    <mergeCell ref="A23:E23"/>
    <mergeCell ref="F23:G23"/>
    <mergeCell ref="H23:I23"/>
    <mergeCell ref="J23:K23"/>
    <mergeCell ref="A22:E22"/>
    <mergeCell ref="F22:G22"/>
    <mergeCell ref="H22:I22"/>
    <mergeCell ref="J22:K22"/>
    <mergeCell ref="L22:M22"/>
    <mergeCell ref="N22:O22"/>
    <mergeCell ref="L23:M23"/>
    <mergeCell ref="N23:O23"/>
    <mergeCell ref="L29:M29"/>
    <mergeCell ref="N29:O29"/>
    <mergeCell ref="L30:M30"/>
    <mergeCell ref="N30:O30"/>
    <mergeCell ref="A29:E29"/>
    <mergeCell ref="F29:G29"/>
    <mergeCell ref="A30:E30"/>
    <mergeCell ref="F30:G30"/>
    <mergeCell ref="H30:I30"/>
    <mergeCell ref="J30:K30"/>
    <mergeCell ref="H29:I29"/>
    <mergeCell ref="J29:K29"/>
    <mergeCell ref="A32:E32"/>
    <mergeCell ref="F32:G32"/>
    <mergeCell ref="H32:I32"/>
    <mergeCell ref="J32:K32"/>
    <mergeCell ref="A31:E31"/>
    <mergeCell ref="F31:G31"/>
    <mergeCell ref="H31:I31"/>
    <mergeCell ref="J31:K31"/>
    <mergeCell ref="L31:M31"/>
    <mergeCell ref="N31:O31"/>
    <mergeCell ref="L32:M32"/>
    <mergeCell ref="N32:O32"/>
    <mergeCell ref="L33:M33"/>
    <mergeCell ref="N33:O33"/>
    <mergeCell ref="L34:M34"/>
    <mergeCell ref="N34:O34"/>
    <mergeCell ref="A33:E33"/>
    <mergeCell ref="F33:G33"/>
    <mergeCell ref="A34:E34"/>
    <mergeCell ref="F34:G34"/>
    <mergeCell ref="H34:I34"/>
    <mergeCell ref="J34:K34"/>
    <mergeCell ref="H33:I33"/>
    <mergeCell ref="J33:K33"/>
    <mergeCell ref="A36:E36"/>
    <mergeCell ref="F36:G36"/>
    <mergeCell ref="H36:I36"/>
    <mergeCell ref="J36:K36"/>
    <mergeCell ref="A35:E35"/>
    <mergeCell ref="F35:G35"/>
    <mergeCell ref="H35:I35"/>
    <mergeCell ref="J35:K35"/>
    <mergeCell ref="L35:M35"/>
    <mergeCell ref="N35:O35"/>
    <mergeCell ref="L36:M36"/>
    <mergeCell ref="N36:O36"/>
    <mergeCell ref="L37:M37"/>
    <mergeCell ref="N37:O37"/>
    <mergeCell ref="N38:O38"/>
    <mergeCell ref="A37:E37"/>
    <mergeCell ref="F37:G37"/>
    <mergeCell ref="A38:E38"/>
    <mergeCell ref="F38:G38"/>
    <mergeCell ref="H38:I38"/>
    <mergeCell ref="J38:K38"/>
    <mergeCell ref="H37:I37"/>
    <mergeCell ref="J37:K37"/>
    <mergeCell ref="L45:M45"/>
    <mergeCell ref="A40:I40"/>
    <mergeCell ref="A44:E44"/>
    <mergeCell ref="F44:G44"/>
    <mergeCell ref="H44:I44"/>
    <mergeCell ref="L38:M38"/>
    <mergeCell ref="A46:E46"/>
    <mergeCell ref="F46:G46"/>
    <mergeCell ref="J46:K46"/>
    <mergeCell ref="L46:M46"/>
    <mergeCell ref="J44:K44"/>
    <mergeCell ref="L44:M44"/>
    <mergeCell ref="A45:E45"/>
    <mergeCell ref="F45:G45"/>
    <mergeCell ref="H45:I45"/>
    <mergeCell ref="J45:K45"/>
    <mergeCell ref="A48:E48"/>
    <mergeCell ref="F48:G48"/>
    <mergeCell ref="J48:K48"/>
    <mergeCell ref="L48:M48"/>
    <mergeCell ref="A47:E47"/>
    <mergeCell ref="F47:G47"/>
    <mergeCell ref="J47:K47"/>
    <mergeCell ref="L47:M47"/>
    <mergeCell ref="L52:M52"/>
    <mergeCell ref="A49:E49"/>
    <mergeCell ref="F49:G49"/>
    <mergeCell ref="J49:K49"/>
    <mergeCell ref="L49:M49"/>
    <mergeCell ref="A50:E50"/>
    <mergeCell ref="F50:G50"/>
    <mergeCell ref="J50:K50"/>
    <mergeCell ref="L50:M50"/>
    <mergeCell ref="A53:I53"/>
    <mergeCell ref="A54:M54"/>
    <mergeCell ref="A58:V58"/>
    <mergeCell ref="A51:E51"/>
    <mergeCell ref="F51:G51"/>
    <mergeCell ref="J51:K51"/>
    <mergeCell ref="L51:M51"/>
    <mergeCell ref="A52:E52"/>
    <mergeCell ref="F52:G52"/>
    <mergeCell ref="J52:K52"/>
  </mergeCells>
  <dataValidations count="1">
    <dataValidation type="list" allowBlank="1" showInputMessage="1" showErrorMessage="1" sqref="A46:A52 B51:E52">
      <formula1>$AC$41:$AC$67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7"/>
  <sheetViews>
    <sheetView view="pageBreakPreview" zoomScaleSheetLayoutView="100" zoomScalePageLayoutView="0" workbookViewId="0" topLeftCell="A1">
      <selection activeCell="G22" sqref="G22"/>
    </sheetView>
  </sheetViews>
  <sheetFormatPr defaultColWidth="13.50390625" defaultRowHeight="13.5"/>
  <cols>
    <col min="1" max="1" width="3.50390625" style="0" customWidth="1"/>
    <col min="2" max="2" width="4.875" style="0" customWidth="1"/>
    <col min="3" max="3" width="2.75390625" style="0" customWidth="1"/>
    <col min="4" max="4" width="15.625" style="0" customWidth="1"/>
    <col min="5" max="5" width="16.125" style="0" customWidth="1"/>
    <col min="6" max="19" width="11.00390625" style="0" customWidth="1"/>
    <col min="20" max="21" width="4.375" style="0" customWidth="1"/>
    <col min="22" max="38" width="11.75390625" style="0" customWidth="1"/>
  </cols>
  <sheetData>
    <row r="1" spans="1:23" s="62" customFormat="1" ht="11.25" customHeight="1">
      <c r="A1" s="79"/>
      <c r="B1" s="79"/>
      <c r="C1" s="79"/>
      <c r="D1" s="79"/>
      <c r="E1" s="79"/>
      <c r="F1" s="80"/>
      <c r="G1" s="80"/>
      <c r="H1" s="80"/>
      <c r="I1" s="80"/>
      <c r="J1" s="71"/>
      <c r="K1" s="71"/>
      <c r="L1" s="574" t="s">
        <v>170</v>
      </c>
      <c r="M1" s="574"/>
      <c r="N1" s="574"/>
      <c r="O1" s="574"/>
      <c r="P1" s="574"/>
      <c r="Q1" s="574"/>
      <c r="R1" s="165"/>
      <c r="S1" s="165"/>
      <c r="T1" s="165"/>
      <c r="U1" s="165"/>
      <c r="V1" s="165"/>
      <c r="W1" s="71"/>
    </row>
    <row r="2" spans="1:23" s="62" customFormat="1" ht="20.25" customHeight="1">
      <c r="A2" s="575" t="s">
        <v>169</v>
      </c>
      <c r="B2" s="576"/>
      <c r="C2" s="576"/>
      <c r="D2" s="576"/>
      <c r="E2" s="576"/>
      <c r="F2" s="576"/>
      <c r="G2" s="576"/>
      <c r="H2" s="576"/>
      <c r="I2" s="576"/>
      <c r="J2" s="576"/>
      <c r="K2" s="94"/>
      <c r="L2" s="574"/>
      <c r="M2" s="574"/>
      <c r="N2" s="574"/>
      <c r="O2" s="574"/>
      <c r="P2" s="574"/>
      <c r="Q2" s="574"/>
      <c r="R2" s="165"/>
      <c r="S2" s="165"/>
      <c r="T2" s="165"/>
      <c r="U2" s="165"/>
      <c r="V2" s="165"/>
      <c r="W2" s="71"/>
    </row>
    <row r="3" spans="1:23" s="62" customFormat="1" ht="57.75" customHeight="1">
      <c r="A3" s="576"/>
      <c r="B3" s="576"/>
      <c r="C3" s="576"/>
      <c r="D3" s="576"/>
      <c r="E3" s="576"/>
      <c r="F3" s="576"/>
      <c r="G3" s="576"/>
      <c r="H3" s="576"/>
      <c r="I3" s="576"/>
      <c r="J3" s="576"/>
      <c r="K3" s="94"/>
      <c r="L3" s="577" t="s">
        <v>145</v>
      </c>
      <c r="M3" s="577"/>
      <c r="N3" s="577"/>
      <c r="O3" s="577"/>
      <c r="P3" s="577"/>
      <c r="Q3" s="577"/>
      <c r="R3" s="164"/>
      <c r="S3" s="164"/>
      <c r="T3" s="164"/>
      <c r="U3" s="164"/>
      <c r="V3" s="164"/>
      <c r="W3" s="71"/>
    </row>
    <row r="4" spans="1:21" ht="11.25" customHeight="1">
      <c r="A4" s="583"/>
      <c r="B4" s="584"/>
      <c r="C4" s="585"/>
      <c r="D4" s="584"/>
      <c r="E4" s="310"/>
      <c r="F4" s="311"/>
      <c r="G4" s="311"/>
      <c r="H4" s="311"/>
      <c r="I4" s="311"/>
      <c r="J4" s="312"/>
      <c r="K4" s="200"/>
      <c r="L4" s="200"/>
      <c r="M4" s="200"/>
      <c r="N4" s="200"/>
      <c r="O4" s="313"/>
      <c r="P4" s="313"/>
      <c r="Q4" s="313"/>
      <c r="R4" s="313"/>
      <c r="S4" s="313"/>
      <c r="T4" s="313"/>
      <c r="U4" s="313"/>
    </row>
    <row r="5" spans="1:21" ht="11.25" customHeight="1">
      <c r="A5" s="586"/>
      <c r="B5" s="563"/>
      <c r="C5" s="562"/>
      <c r="D5" s="563"/>
      <c r="E5" s="272"/>
      <c r="F5" s="273"/>
      <c r="G5" s="273"/>
      <c r="H5" s="273"/>
      <c r="I5" s="274"/>
      <c r="J5" s="274"/>
      <c r="K5" s="274"/>
      <c r="L5" s="274"/>
      <c r="M5" s="200"/>
      <c r="N5" s="200"/>
      <c r="O5" s="275"/>
      <c r="P5" s="275"/>
      <c r="Q5" s="275"/>
      <c r="R5" s="322"/>
      <c r="S5" s="322"/>
      <c r="T5" s="322"/>
      <c r="U5" s="322"/>
    </row>
    <row r="6" spans="1:21" ht="11.25" customHeight="1">
      <c r="A6" s="202"/>
      <c r="B6" s="202"/>
      <c r="C6" s="203"/>
      <c r="D6" s="203"/>
      <c r="E6" s="204"/>
      <c r="F6" s="205"/>
      <c r="G6" s="205"/>
      <c r="H6" s="205"/>
      <c r="I6" s="206"/>
      <c r="J6" s="206"/>
      <c r="K6" s="206"/>
      <c r="L6" s="206"/>
      <c r="M6" s="206"/>
      <c r="N6" s="206"/>
      <c r="O6" s="206"/>
      <c r="P6" s="206"/>
      <c r="Q6" s="206"/>
      <c r="R6" s="321"/>
      <c r="S6" s="321"/>
      <c r="T6" s="321"/>
      <c r="U6" s="200"/>
    </row>
    <row r="7" spans="1:21" ht="11.25" customHeight="1">
      <c r="A7" s="573" t="s">
        <v>157</v>
      </c>
      <c r="B7" s="573"/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320"/>
      <c r="S7" s="320"/>
      <c r="T7" s="320"/>
      <c r="U7" s="320"/>
    </row>
    <row r="8" spans="1:21" ht="30" customHeight="1">
      <c r="A8" s="573"/>
      <c r="B8" s="573"/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320"/>
      <c r="S8" s="320"/>
      <c r="T8" s="320"/>
      <c r="U8" s="320"/>
    </row>
    <row r="9" spans="1:21" ht="11.25" customHeight="1">
      <c r="A9" s="573"/>
      <c r="B9" s="573"/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200"/>
      <c r="S9" s="200"/>
      <c r="T9" s="200"/>
      <c r="U9" s="200"/>
    </row>
    <row r="10" spans="1:21" ht="11.25" customHeight="1">
      <c r="A10" s="573"/>
      <c r="B10" s="573"/>
      <c r="C10" s="573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314"/>
      <c r="S10" s="314"/>
      <c r="T10" s="314"/>
      <c r="U10" s="201"/>
    </row>
    <row r="11" spans="1:21" ht="12.75" customHeight="1">
      <c r="A11" s="210"/>
      <c r="B11" s="209"/>
      <c r="C11" s="208"/>
      <c r="D11" s="208"/>
      <c r="E11" s="209"/>
      <c r="F11" s="209"/>
      <c r="G11" s="209"/>
      <c r="H11" s="209"/>
      <c r="I11" s="201"/>
      <c r="J11" s="201"/>
      <c r="K11" s="211"/>
      <c r="L11" s="208"/>
      <c r="M11" s="200"/>
      <c r="N11" s="200"/>
      <c r="O11" s="200"/>
      <c r="P11" s="200"/>
      <c r="Q11" s="200"/>
      <c r="R11" s="200"/>
      <c r="S11" s="200"/>
      <c r="T11" s="200"/>
      <c r="U11" s="200"/>
    </row>
    <row r="12" spans="1:21" ht="3.75" customHeight="1">
      <c r="A12" s="207"/>
      <c r="B12" s="207"/>
      <c r="C12" s="207"/>
      <c r="D12" s="207"/>
      <c r="E12" s="207"/>
      <c r="F12" s="207"/>
      <c r="G12" s="207"/>
      <c r="H12" s="207"/>
      <c r="U12" s="212"/>
    </row>
    <row r="13" spans="1:21" ht="48.75" customHeight="1">
      <c r="A13" s="564" t="s">
        <v>158</v>
      </c>
      <c r="B13" s="565"/>
      <c r="C13" s="213" t="s">
        <v>159</v>
      </c>
      <c r="D13" s="214"/>
      <c r="E13" s="215"/>
      <c r="F13" s="216"/>
      <c r="G13" s="216"/>
      <c r="H13" s="216"/>
      <c r="I13" s="217"/>
      <c r="J13" s="218"/>
      <c r="K13" s="218"/>
      <c r="L13" s="218"/>
      <c r="M13" s="218"/>
      <c r="U13" s="212"/>
    </row>
    <row r="14" spans="1:21" ht="33.75" customHeight="1">
      <c r="A14" s="630"/>
      <c r="B14" s="631"/>
      <c r="C14" s="631"/>
      <c r="D14" s="631"/>
      <c r="E14" s="219"/>
      <c r="F14" s="632" t="s">
        <v>151</v>
      </c>
      <c r="G14" s="633"/>
      <c r="H14" s="634" t="s">
        <v>147</v>
      </c>
      <c r="I14" s="635"/>
      <c r="J14" s="636" t="s">
        <v>142</v>
      </c>
      <c r="K14" s="635"/>
      <c r="S14" s="212"/>
      <c r="T14" s="212"/>
      <c r="U14" s="212"/>
    </row>
    <row r="15" spans="1:21" ht="28.5" customHeight="1">
      <c r="A15" s="637" t="s">
        <v>1</v>
      </c>
      <c r="B15" s="638"/>
      <c r="C15" s="638"/>
      <c r="D15" s="638"/>
      <c r="E15" s="220" t="s">
        <v>160</v>
      </c>
      <c r="F15" s="566" t="s">
        <v>161</v>
      </c>
      <c r="G15" s="567"/>
      <c r="H15" s="639" t="s">
        <v>150</v>
      </c>
      <c r="I15" s="629"/>
      <c r="J15" s="566" t="s">
        <v>162</v>
      </c>
      <c r="K15" s="629"/>
      <c r="S15" s="207"/>
      <c r="T15" s="207"/>
      <c r="U15" s="207"/>
    </row>
    <row r="16" spans="1:21" ht="34.5" customHeight="1">
      <c r="A16" s="616" t="s">
        <v>301</v>
      </c>
      <c r="B16" s="617"/>
      <c r="C16" s="617"/>
      <c r="D16" s="618"/>
      <c r="E16" s="315" t="s">
        <v>302</v>
      </c>
      <c r="F16" s="249">
        <v>43957</v>
      </c>
      <c r="G16" s="221">
        <f aca="true" t="shared" si="0" ref="G16:G23">F16+1</f>
        <v>43958</v>
      </c>
      <c r="H16" s="620">
        <f>17+G16</f>
        <v>43975</v>
      </c>
      <c r="I16" s="579"/>
      <c r="J16" s="621">
        <f>H16+4</f>
        <v>43979</v>
      </c>
      <c r="K16" s="579"/>
      <c r="S16" s="207"/>
      <c r="T16" s="207"/>
      <c r="U16" s="207"/>
    </row>
    <row r="17" spans="1:21" ht="34.5" customHeight="1">
      <c r="A17" s="587" t="s">
        <v>303</v>
      </c>
      <c r="B17" s="581"/>
      <c r="C17" s="581"/>
      <c r="D17" s="588"/>
      <c r="E17" s="250" t="s">
        <v>304</v>
      </c>
      <c r="F17" s="222">
        <f>F16+7</f>
        <v>43964</v>
      </c>
      <c r="G17" s="223">
        <f t="shared" si="0"/>
        <v>43965</v>
      </c>
      <c r="H17" s="594">
        <f aca="true" t="shared" si="1" ref="H17:H23">H16+7</f>
        <v>43982</v>
      </c>
      <c r="I17" s="589"/>
      <c r="J17" s="582">
        <f aca="true" t="shared" si="2" ref="J17:J23">J16+7</f>
        <v>43986</v>
      </c>
      <c r="K17" s="589"/>
      <c r="S17" s="207"/>
      <c r="T17" s="207"/>
      <c r="U17" s="207"/>
    </row>
    <row r="18" spans="1:21" ht="34.5" customHeight="1">
      <c r="A18" s="623" t="s">
        <v>305</v>
      </c>
      <c r="B18" s="563"/>
      <c r="C18" s="563"/>
      <c r="D18" s="563"/>
      <c r="E18" s="251" t="s">
        <v>306</v>
      </c>
      <c r="F18" s="224">
        <f aca="true" t="shared" si="3" ref="F18:F23">F17+7</f>
        <v>43971</v>
      </c>
      <c r="G18" s="225">
        <f t="shared" si="0"/>
        <v>43972</v>
      </c>
      <c r="H18" s="593">
        <f t="shared" si="1"/>
        <v>43989</v>
      </c>
      <c r="I18" s="589"/>
      <c r="J18" s="580">
        <f t="shared" si="2"/>
        <v>43993</v>
      </c>
      <c r="K18" s="589"/>
      <c r="S18" s="207"/>
      <c r="T18" s="207"/>
      <c r="U18" s="207"/>
    </row>
    <row r="19" spans="1:21" ht="34.5" customHeight="1">
      <c r="A19" s="587" t="s">
        <v>307</v>
      </c>
      <c r="B19" s="581"/>
      <c r="C19" s="581"/>
      <c r="D19" s="581"/>
      <c r="E19" s="226" t="s">
        <v>308</v>
      </c>
      <c r="F19" s="227">
        <f t="shared" si="3"/>
        <v>43978</v>
      </c>
      <c r="G19" s="228">
        <f t="shared" si="0"/>
        <v>43979</v>
      </c>
      <c r="H19" s="594">
        <f t="shared" si="1"/>
        <v>43996</v>
      </c>
      <c r="I19" s="589"/>
      <c r="J19" s="582">
        <f t="shared" si="2"/>
        <v>44000</v>
      </c>
      <c r="K19" s="589"/>
      <c r="S19" s="207"/>
      <c r="T19" s="207"/>
      <c r="U19" s="207"/>
    </row>
    <row r="20" spans="1:21" ht="34.5" customHeight="1">
      <c r="A20" s="595" t="s">
        <v>309</v>
      </c>
      <c r="B20" s="581"/>
      <c r="C20" s="581"/>
      <c r="D20" s="581"/>
      <c r="E20" s="229" t="s">
        <v>310</v>
      </c>
      <c r="F20" s="224">
        <f t="shared" si="3"/>
        <v>43985</v>
      </c>
      <c r="G20" s="225">
        <f t="shared" si="0"/>
        <v>43986</v>
      </c>
      <c r="H20" s="593">
        <f t="shared" si="1"/>
        <v>44003</v>
      </c>
      <c r="I20" s="589"/>
      <c r="J20" s="580">
        <f t="shared" si="2"/>
        <v>44007</v>
      </c>
      <c r="K20" s="589"/>
      <c r="S20" s="207"/>
      <c r="T20" s="207"/>
      <c r="U20" s="207"/>
    </row>
    <row r="21" spans="1:21" ht="34.5" customHeight="1">
      <c r="A21" s="596" t="s">
        <v>311</v>
      </c>
      <c r="B21" s="581"/>
      <c r="C21" s="581"/>
      <c r="D21" s="581"/>
      <c r="E21" s="226" t="s">
        <v>312</v>
      </c>
      <c r="F21" s="222">
        <f t="shared" si="3"/>
        <v>43992</v>
      </c>
      <c r="G21" s="223">
        <f t="shared" si="0"/>
        <v>43993</v>
      </c>
      <c r="H21" s="597">
        <f t="shared" si="1"/>
        <v>44010</v>
      </c>
      <c r="I21" s="589"/>
      <c r="J21" s="598">
        <f t="shared" si="2"/>
        <v>44014</v>
      </c>
      <c r="K21" s="589"/>
      <c r="S21" s="207"/>
      <c r="T21" s="207"/>
      <c r="U21" s="207"/>
    </row>
    <row r="22" spans="1:21" ht="34.5" customHeight="1">
      <c r="A22" s="595" t="s">
        <v>301</v>
      </c>
      <c r="B22" s="581"/>
      <c r="C22" s="581"/>
      <c r="D22" s="581"/>
      <c r="E22" s="230" t="s">
        <v>313</v>
      </c>
      <c r="F22" s="231">
        <f t="shared" si="3"/>
        <v>43999</v>
      </c>
      <c r="G22" s="232">
        <f t="shared" si="0"/>
        <v>44000</v>
      </c>
      <c r="H22" s="593">
        <f t="shared" si="1"/>
        <v>44017</v>
      </c>
      <c r="I22" s="589"/>
      <c r="J22" s="580">
        <f t="shared" si="2"/>
        <v>44021</v>
      </c>
      <c r="K22" s="589"/>
      <c r="S22" s="207"/>
      <c r="T22" s="207"/>
      <c r="U22" s="207"/>
    </row>
    <row r="23" spans="1:21" ht="34.5" customHeight="1">
      <c r="A23" s="568" t="s">
        <v>303</v>
      </c>
      <c r="B23" s="569"/>
      <c r="C23" s="569"/>
      <c r="D23" s="569"/>
      <c r="E23" s="233" t="s">
        <v>314</v>
      </c>
      <c r="F23" s="234">
        <f t="shared" si="3"/>
        <v>44006</v>
      </c>
      <c r="G23" s="235">
        <f t="shared" si="0"/>
        <v>44007</v>
      </c>
      <c r="H23" s="570">
        <f t="shared" si="1"/>
        <v>44024</v>
      </c>
      <c r="I23" s="571"/>
      <c r="J23" s="572">
        <f t="shared" si="2"/>
        <v>44028</v>
      </c>
      <c r="K23" s="571"/>
      <c r="S23" s="207"/>
      <c r="T23" s="207"/>
      <c r="U23" s="207"/>
    </row>
    <row r="24" spans="1:21" ht="20.25" customHeight="1">
      <c r="A24" s="236" t="s">
        <v>163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U24" s="207"/>
    </row>
    <row r="25" spans="1:21" ht="21" customHeight="1">
      <c r="A25" s="181"/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U25" s="207"/>
    </row>
    <row r="26" spans="1:21" ht="48.75" customHeight="1">
      <c r="A26" s="622" t="s">
        <v>164</v>
      </c>
      <c r="B26" s="565"/>
      <c r="C26" s="213" t="s">
        <v>156</v>
      </c>
      <c r="D26" s="214"/>
      <c r="E26" s="215"/>
      <c r="F26" s="216"/>
      <c r="G26" s="216"/>
      <c r="H26" s="216"/>
      <c r="I26" s="217"/>
      <c r="J26" s="218"/>
      <c r="K26" s="218"/>
      <c r="L26" s="218"/>
      <c r="M26" s="218"/>
      <c r="U26" s="212"/>
    </row>
    <row r="27" spans="1:21" ht="31.5" customHeight="1">
      <c r="A27" s="630"/>
      <c r="B27" s="631"/>
      <c r="C27" s="631"/>
      <c r="D27" s="631"/>
      <c r="E27" s="219"/>
      <c r="F27" s="632" t="s">
        <v>149</v>
      </c>
      <c r="G27" s="635"/>
      <c r="H27" s="632" t="s">
        <v>141</v>
      </c>
      <c r="I27" s="635"/>
      <c r="J27" s="632" t="s">
        <v>151</v>
      </c>
      <c r="K27" s="635"/>
      <c r="L27" s="640" t="s">
        <v>143</v>
      </c>
      <c r="M27" s="635"/>
      <c r="N27" s="632" t="s">
        <v>139</v>
      </c>
      <c r="O27" s="631"/>
      <c r="P27" s="641" t="s">
        <v>144</v>
      </c>
      <c r="Q27" s="642"/>
      <c r="T27" s="207"/>
      <c r="U27" s="207"/>
    </row>
    <row r="28" spans="1:21" ht="24" customHeight="1">
      <c r="A28" s="637" t="s">
        <v>1</v>
      </c>
      <c r="B28" s="638"/>
      <c r="C28" s="638"/>
      <c r="D28" s="638"/>
      <c r="E28" s="220" t="s">
        <v>2</v>
      </c>
      <c r="F28" s="566" t="s">
        <v>168</v>
      </c>
      <c r="G28" s="629"/>
      <c r="H28" s="566" t="s">
        <v>315</v>
      </c>
      <c r="I28" s="629"/>
      <c r="J28" s="566" t="s">
        <v>168</v>
      </c>
      <c r="K28" s="629"/>
      <c r="L28" s="643" t="s">
        <v>148</v>
      </c>
      <c r="M28" s="629"/>
      <c r="N28" s="643" t="s">
        <v>316</v>
      </c>
      <c r="O28" s="638"/>
      <c r="P28" s="644"/>
      <c r="Q28" s="645"/>
      <c r="T28" s="207"/>
      <c r="U28" s="207"/>
    </row>
    <row r="29" spans="1:21" ht="34.5" customHeight="1">
      <c r="A29" s="616" t="s">
        <v>317</v>
      </c>
      <c r="B29" s="617"/>
      <c r="C29" s="617"/>
      <c r="D29" s="618"/>
      <c r="E29" s="276">
        <v>18</v>
      </c>
      <c r="F29" s="619">
        <v>43953</v>
      </c>
      <c r="G29" s="579"/>
      <c r="H29" s="578" t="s">
        <v>152</v>
      </c>
      <c r="I29" s="579"/>
      <c r="J29" s="621" t="s">
        <v>152</v>
      </c>
      <c r="K29" s="579"/>
      <c r="L29" s="624" t="s">
        <v>152</v>
      </c>
      <c r="M29" s="579"/>
      <c r="N29" s="621" t="s">
        <v>152</v>
      </c>
      <c r="O29" s="617"/>
      <c r="P29" s="646">
        <f>F29+29</f>
        <v>43982</v>
      </c>
      <c r="Q29" s="647"/>
      <c r="T29" s="207"/>
      <c r="U29" s="207"/>
    </row>
    <row r="30" spans="1:21" ht="34.5" customHeight="1">
      <c r="A30" s="599" t="s">
        <v>318</v>
      </c>
      <c r="B30" s="581"/>
      <c r="C30" s="581"/>
      <c r="D30" s="588"/>
      <c r="E30" s="316">
        <v>15</v>
      </c>
      <c r="F30" s="592" t="s">
        <v>152</v>
      </c>
      <c r="G30" s="589"/>
      <c r="H30" s="601" t="s">
        <v>152</v>
      </c>
      <c r="I30" s="589"/>
      <c r="J30" s="601" t="s">
        <v>152</v>
      </c>
      <c r="K30" s="589"/>
      <c r="L30" s="591">
        <v>43957</v>
      </c>
      <c r="M30" s="589"/>
      <c r="N30" s="580" t="s">
        <v>152</v>
      </c>
      <c r="O30" s="581"/>
      <c r="P30" s="648"/>
      <c r="Q30" s="649"/>
      <c r="T30" s="207"/>
      <c r="U30" s="207"/>
    </row>
    <row r="31" spans="1:21" ht="34.5" customHeight="1">
      <c r="A31" s="599" t="s">
        <v>319</v>
      </c>
      <c r="B31" s="581"/>
      <c r="C31" s="581"/>
      <c r="D31" s="588"/>
      <c r="E31" s="238">
        <v>19</v>
      </c>
      <c r="F31" s="580" t="s">
        <v>152</v>
      </c>
      <c r="G31" s="589"/>
      <c r="H31" s="580">
        <v>43958</v>
      </c>
      <c r="I31" s="589"/>
      <c r="J31" s="601">
        <f>H31+2</f>
        <v>43960</v>
      </c>
      <c r="K31" s="589"/>
      <c r="L31" s="625" t="s">
        <v>152</v>
      </c>
      <c r="M31" s="589"/>
      <c r="N31" s="580">
        <v>43957</v>
      </c>
      <c r="O31" s="581"/>
      <c r="P31" s="648"/>
      <c r="Q31" s="649"/>
      <c r="T31" s="207"/>
      <c r="U31" s="207"/>
    </row>
    <row r="32" spans="1:21" ht="34.5" customHeight="1">
      <c r="A32" s="587" t="s">
        <v>320</v>
      </c>
      <c r="B32" s="581"/>
      <c r="C32" s="581"/>
      <c r="D32" s="588"/>
      <c r="E32" s="240">
        <f>E29+1</f>
        <v>19</v>
      </c>
      <c r="F32" s="582">
        <f>F29+7</f>
        <v>43960</v>
      </c>
      <c r="G32" s="589"/>
      <c r="H32" s="600" t="s">
        <v>152</v>
      </c>
      <c r="I32" s="589"/>
      <c r="J32" s="582" t="s">
        <v>152</v>
      </c>
      <c r="K32" s="589"/>
      <c r="L32" s="590" t="s">
        <v>152</v>
      </c>
      <c r="M32" s="589"/>
      <c r="N32" s="582" t="s">
        <v>152</v>
      </c>
      <c r="O32" s="581"/>
      <c r="P32" s="556">
        <f>P29+7</f>
        <v>43989</v>
      </c>
      <c r="Q32" s="557"/>
      <c r="T32" s="207"/>
      <c r="U32" s="207"/>
    </row>
    <row r="33" spans="1:21" ht="34.5" customHeight="1">
      <c r="A33" s="587" t="s">
        <v>321</v>
      </c>
      <c r="B33" s="581"/>
      <c r="C33" s="581"/>
      <c r="D33" s="588"/>
      <c r="E33" s="240">
        <v>20</v>
      </c>
      <c r="F33" s="600" t="s">
        <v>152</v>
      </c>
      <c r="G33" s="589"/>
      <c r="H33" s="582" t="s">
        <v>152</v>
      </c>
      <c r="I33" s="589"/>
      <c r="J33" s="582" t="s">
        <v>152</v>
      </c>
      <c r="K33" s="589"/>
      <c r="L33" s="590">
        <f>L30+7</f>
        <v>43964</v>
      </c>
      <c r="M33" s="589"/>
      <c r="N33" s="582" t="s">
        <v>152</v>
      </c>
      <c r="O33" s="581"/>
      <c r="P33" s="558"/>
      <c r="Q33" s="559"/>
      <c r="T33" s="207"/>
      <c r="U33" s="207"/>
    </row>
    <row r="34" spans="1:21" ht="34.5" customHeight="1">
      <c r="A34" s="587" t="s">
        <v>322</v>
      </c>
      <c r="B34" s="581"/>
      <c r="C34" s="581"/>
      <c r="D34" s="588"/>
      <c r="E34" s="277">
        <f>E31</f>
        <v>19</v>
      </c>
      <c r="F34" s="582" t="s">
        <v>152</v>
      </c>
      <c r="G34" s="589"/>
      <c r="H34" s="582">
        <f>H31+7</f>
        <v>43965</v>
      </c>
      <c r="I34" s="589"/>
      <c r="J34" s="598">
        <f>J31+7</f>
        <v>43967</v>
      </c>
      <c r="K34" s="589"/>
      <c r="L34" s="590" t="s">
        <v>152</v>
      </c>
      <c r="M34" s="589"/>
      <c r="N34" s="582">
        <f>N31+7</f>
        <v>43964</v>
      </c>
      <c r="O34" s="581"/>
      <c r="P34" s="558"/>
      <c r="Q34" s="559"/>
      <c r="T34" s="207"/>
      <c r="U34" s="207"/>
    </row>
    <row r="35" spans="1:21" ht="34.5" customHeight="1">
      <c r="A35" s="599" t="s">
        <v>323</v>
      </c>
      <c r="B35" s="581"/>
      <c r="C35" s="581"/>
      <c r="D35" s="588"/>
      <c r="E35" s="239">
        <f aca="true" t="shared" si="4" ref="E35:E41">E32+1</f>
        <v>20</v>
      </c>
      <c r="F35" s="580">
        <f>F32+7</f>
        <v>43967</v>
      </c>
      <c r="G35" s="589"/>
      <c r="H35" s="592" t="s">
        <v>152</v>
      </c>
      <c r="I35" s="589"/>
      <c r="J35" s="580" t="s">
        <v>152</v>
      </c>
      <c r="K35" s="589"/>
      <c r="L35" s="591" t="s">
        <v>152</v>
      </c>
      <c r="M35" s="589"/>
      <c r="N35" s="580" t="s">
        <v>152</v>
      </c>
      <c r="O35" s="581"/>
      <c r="P35" s="548">
        <f>P32+7</f>
        <v>43996</v>
      </c>
      <c r="Q35" s="549"/>
      <c r="T35" s="207"/>
      <c r="U35" s="207"/>
    </row>
    <row r="36" spans="1:21" ht="34.5" customHeight="1">
      <c r="A36" s="599" t="s">
        <v>324</v>
      </c>
      <c r="B36" s="581"/>
      <c r="C36" s="581"/>
      <c r="D36" s="588"/>
      <c r="E36" s="239">
        <f t="shared" si="4"/>
        <v>21</v>
      </c>
      <c r="F36" s="592" t="s">
        <v>152</v>
      </c>
      <c r="G36" s="589"/>
      <c r="H36" s="580" t="s">
        <v>152</v>
      </c>
      <c r="I36" s="589"/>
      <c r="J36" s="580" t="s">
        <v>152</v>
      </c>
      <c r="K36" s="589"/>
      <c r="L36" s="591">
        <f>L33+7</f>
        <v>43971</v>
      </c>
      <c r="M36" s="589"/>
      <c r="N36" s="580" t="s">
        <v>152</v>
      </c>
      <c r="O36" s="581"/>
      <c r="P36" s="550"/>
      <c r="Q36" s="551"/>
      <c r="T36" s="207"/>
      <c r="U36" s="207"/>
    </row>
    <row r="37" spans="1:21" ht="34.5" customHeight="1">
      <c r="A37" s="599" t="s">
        <v>325</v>
      </c>
      <c r="B37" s="581"/>
      <c r="C37" s="581"/>
      <c r="D37" s="588"/>
      <c r="E37" s="239">
        <f>E34+2</f>
        <v>21</v>
      </c>
      <c r="F37" s="580" t="s">
        <v>152</v>
      </c>
      <c r="G37" s="589"/>
      <c r="H37" s="580">
        <f>H34+7</f>
        <v>43972</v>
      </c>
      <c r="I37" s="589"/>
      <c r="J37" s="601">
        <f>J34+7</f>
        <v>43974</v>
      </c>
      <c r="K37" s="589"/>
      <c r="L37" s="591" t="s">
        <v>152</v>
      </c>
      <c r="M37" s="589"/>
      <c r="N37" s="580">
        <f>N34+7</f>
        <v>43971</v>
      </c>
      <c r="O37" s="581"/>
      <c r="P37" s="550"/>
      <c r="Q37" s="551"/>
      <c r="T37" s="181"/>
      <c r="U37" s="181"/>
    </row>
    <row r="38" spans="1:21" ht="34.5" customHeight="1">
      <c r="A38" s="587" t="s">
        <v>326</v>
      </c>
      <c r="B38" s="581"/>
      <c r="C38" s="581"/>
      <c r="D38" s="588"/>
      <c r="E38" s="240">
        <f t="shared" si="4"/>
        <v>21</v>
      </c>
      <c r="F38" s="582">
        <f>7+F35</f>
        <v>43974</v>
      </c>
      <c r="G38" s="589"/>
      <c r="H38" s="600" t="s">
        <v>152</v>
      </c>
      <c r="I38" s="589"/>
      <c r="J38" s="582" t="s">
        <v>152</v>
      </c>
      <c r="K38" s="589"/>
      <c r="L38" s="590" t="s">
        <v>152</v>
      </c>
      <c r="M38" s="589"/>
      <c r="N38" s="582" t="s">
        <v>152</v>
      </c>
      <c r="O38" s="581"/>
      <c r="P38" s="552">
        <f>P35+7</f>
        <v>44003</v>
      </c>
      <c r="Q38" s="553"/>
      <c r="T38" s="317"/>
      <c r="U38" s="212"/>
    </row>
    <row r="39" spans="1:21" ht="34.5" customHeight="1">
      <c r="A39" s="587" t="s">
        <v>327</v>
      </c>
      <c r="B39" s="581"/>
      <c r="C39" s="581"/>
      <c r="D39" s="588"/>
      <c r="E39" s="277">
        <f t="shared" si="4"/>
        <v>22</v>
      </c>
      <c r="F39" s="600" t="s">
        <v>152</v>
      </c>
      <c r="G39" s="589"/>
      <c r="H39" s="582" t="s">
        <v>152</v>
      </c>
      <c r="I39" s="589"/>
      <c r="J39" s="582" t="s">
        <v>152</v>
      </c>
      <c r="K39" s="589"/>
      <c r="L39" s="590">
        <f>L36+7</f>
        <v>43978</v>
      </c>
      <c r="M39" s="589"/>
      <c r="N39" s="582" t="s">
        <v>152</v>
      </c>
      <c r="O39" s="581"/>
      <c r="P39" s="554"/>
      <c r="Q39" s="555"/>
      <c r="T39" s="212"/>
      <c r="U39" s="212"/>
    </row>
    <row r="40" spans="1:21" ht="34.5" customHeight="1">
      <c r="A40" s="587" t="s">
        <v>328</v>
      </c>
      <c r="B40" s="581"/>
      <c r="C40" s="581"/>
      <c r="D40" s="588"/>
      <c r="E40" s="240">
        <f t="shared" si="4"/>
        <v>22</v>
      </c>
      <c r="F40" s="582" t="s">
        <v>152</v>
      </c>
      <c r="G40" s="589"/>
      <c r="H40" s="582">
        <f>H37+7</f>
        <v>43979</v>
      </c>
      <c r="I40" s="589"/>
      <c r="J40" s="582">
        <f>J37+7</f>
        <v>43981</v>
      </c>
      <c r="K40" s="589"/>
      <c r="L40" s="590" t="s">
        <v>152</v>
      </c>
      <c r="M40" s="589"/>
      <c r="N40" s="582">
        <f>N37+7</f>
        <v>43978</v>
      </c>
      <c r="O40" s="581"/>
      <c r="P40" s="554"/>
      <c r="Q40" s="555"/>
      <c r="T40" s="207"/>
      <c r="U40" s="207"/>
    </row>
    <row r="41" spans="1:21" ht="34.5" customHeight="1">
      <c r="A41" s="599" t="s">
        <v>329</v>
      </c>
      <c r="B41" s="581"/>
      <c r="C41" s="581"/>
      <c r="D41" s="588"/>
      <c r="E41" s="239">
        <f t="shared" si="4"/>
        <v>22</v>
      </c>
      <c r="F41" s="580">
        <f>7+F38</f>
        <v>43981</v>
      </c>
      <c r="G41" s="589"/>
      <c r="H41" s="592" t="s">
        <v>152</v>
      </c>
      <c r="I41" s="589"/>
      <c r="J41" s="580" t="s">
        <v>152</v>
      </c>
      <c r="K41" s="589"/>
      <c r="L41" s="591" t="s">
        <v>152</v>
      </c>
      <c r="M41" s="589"/>
      <c r="N41" s="580" t="s">
        <v>152</v>
      </c>
      <c r="O41" s="581"/>
      <c r="P41" s="548">
        <f>P38+7</f>
        <v>44010</v>
      </c>
      <c r="Q41" s="549"/>
      <c r="T41" s="207"/>
      <c r="U41" s="207"/>
    </row>
    <row r="42" spans="1:21" ht="34.5" customHeight="1">
      <c r="A42" s="599" t="s">
        <v>330</v>
      </c>
      <c r="B42" s="581"/>
      <c r="C42" s="581"/>
      <c r="D42" s="588"/>
      <c r="E42" s="239">
        <f>E36+2</f>
        <v>23</v>
      </c>
      <c r="F42" s="592" t="s">
        <v>152</v>
      </c>
      <c r="G42" s="589"/>
      <c r="H42" s="580" t="s">
        <v>152</v>
      </c>
      <c r="I42" s="589"/>
      <c r="J42" s="580" t="s">
        <v>152</v>
      </c>
      <c r="K42" s="589"/>
      <c r="L42" s="591">
        <f>L39+7</f>
        <v>43985</v>
      </c>
      <c r="M42" s="589"/>
      <c r="N42" s="580" t="s">
        <v>152</v>
      </c>
      <c r="O42" s="581"/>
      <c r="P42" s="550"/>
      <c r="Q42" s="551"/>
      <c r="T42" s="207"/>
      <c r="U42" s="207"/>
    </row>
    <row r="43" spans="1:21" ht="34.5" customHeight="1">
      <c r="A43" s="599" t="s">
        <v>331</v>
      </c>
      <c r="B43" s="581"/>
      <c r="C43" s="581"/>
      <c r="D43" s="588"/>
      <c r="E43" s="239">
        <f>E40+1</f>
        <v>23</v>
      </c>
      <c r="F43" s="580" t="s">
        <v>152</v>
      </c>
      <c r="G43" s="589"/>
      <c r="H43" s="580">
        <f>H40+7</f>
        <v>43986</v>
      </c>
      <c r="I43" s="589"/>
      <c r="J43" s="580">
        <f>J40+7</f>
        <v>43988</v>
      </c>
      <c r="K43" s="589"/>
      <c r="L43" s="591" t="s">
        <v>152</v>
      </c>
      <c r="M43" s="589"/>
      <c r="N43" s="580">
        <f>N40+7</f>
        <v>43985</v>
      </c>
      <c r="O43" s="581"/>
      <c r="P43" s="550"/>
      <c r="Q43" s="551"/>
      <c r="T43" s="207"/>
      <c r="U43" s="207"/>
    </row>
    <row r="44" spans="1:21" ht="34.5" customHeight="1">
      <c r="A44" s="587" t="s">
        <v>317</v>
      </c>
      <c r="B44" s="581"/>
      <c r="C44" s="581"/>
      <c r="D44" s="588"/>
      <c r="E44" s="240">
        <f>E41+1</f>
        <v>23</v>
      </c>
      <c r="F44" s="582">
        <f>7+F41</f>
        <v>43988</v>
      </c>
      <c r="G44" s="589"/>
      <c r="H44" s="600" t="s">
        <v>152</v>
      </c>
      <c r="I44" s="589"/>
      <c r="J44" s="582" t="s">
        <v>152</v>
      </c>
      <c r="K44" s="589"/>
      <c r="L44" s="590" t="s">
        <v>152</v>
      </c>
      <c r="M44" s="589"/>
      <c r="N44" s="582" t="s">
        <v>152</v>
      </c>
      <c r="O44" s="581"/>
      <c r="P44" s="556">
        <f>P41+9</f>
        <v>44019</v>
      </c>
      <c r="Q44" s="557"/>
      <c r="T44" s="212"/>
      <c r="U44" s="212"/>
    </row>
    <row r="45" spans="1:21" ht="34.5" customHeight="1">
      <c r="A45" s="587" t="s">
        <v>332</v>
      </c>
      <c r="B45" s="581"/>
      <c r="C45" s="581"/>
      <c r="D45" s="588"/>
      <c r="E45" s="240">
        <f>1+E42</f>
        <v>24</v>
      </c>
      <c r="F45" s="600" t="s">
        <v>152</v>
      </c>
      <c r="G45" s="589"/>
      <c r="H45" s="582" t="s">
        <v>152</v>
      </c>
      <c r="I45" s="589"/>
      <c r="J45" s="598" t="s">
        <v>152</v>
      </c>
      <c r="K45" s="589"/>
      <c r="L45" s="590">
        <f>L42+7</f>
        <v>43992</v>
      </c>
      <c r="M45" s="589"/>
      <c r="N45" s="582" t="s">
        <v>152</v>
      </c>
      <c r="O45" s="581"/>
      <c r="P45" s="558"/>
      <c r="Q45" s="559"/>
      <c r="T45" s="212"/>
      <c r="U45" s="212"/>
    </row>
    <row r="46" spans="1:21" ht="34.5" customHeight="1">
      <c r="A46" s="587" t="s">
        <v>45</v>
      </c>
      <c r="B46" s="581"/>
      <c r="C46" s="581"/>
      <c r="D46" s="588"/>
      <c r="E46" s="240">
        <f aca="true" t="shared" si="5" ref="E46:E52">E43+1</f>
        <v>24</v>
      </c>
      <c r="F46" s="582" t="s">
        <v>152</v>
      </c>
      <c r="G46" s="589"/>
      <c r="H46" s="582">
        <f>H43+7</f>
        <v>43993</v>
      </c>
      <c r="I46" s="589"/>
      <c r="J46" s="582">
        <f>J43+7</f>
        <v>43995</v>
      </c>
      <c r="K46" s="589"/>
      <c r="L46" s="590" t="s">
        <v>152</v>
      </c>
      <c r="M46" s="589"/>
      <c r="N46" s="582">
        <f>N43+7</f>
        <v>43992</v>
      </c>
      <c r="O46" s="581"/>
      <c r="P46" s="558"/>
      <c r="Q46" s="559"/>
      <c r="T46" s="207"/>
      <c r="U46" s="207"/>
    </row>
    <row r="47" spans="1:21" ht="33.75" customHeight="1">
      <c r="A47" s="599" t="s">
        <v>45</v>
      </c>
      <c r="B47" s="581"/>
      <c r="C47" s="581"/>
      <c r="D47" s="588"/>
      <c r="E47" s="239" t="s">
        <v>333</v>
      </c>
      <c r="F47" s="580">
        <f>F44+7</f>
        <v>43995</v>
      </c>
      <c r="G47" s="589"/>
      <c r="H47" s="592" t="s">
        <v>152</v>
      </c>
      <c r="I47" s="589"/>
      <c r="J47" s="580" t="s">
        <v>152</v>
      </c>
      <c r="K47" s="589"/>
      <c r="L47" s="580" t="s">
        <v>152</v>
      </c>
      <c r="M47" s="589"/>
      <c r="N47" s="604" t="s">
        <v>152</v>
      </c>
      <c r="O47" s="602"/>
      <c r="P47" s="548">
        <f>P44+5</f>
        <v>44024</v>
      </c>
      <c r="Q47" s="549"/>
      <c r="T47" s="207"/>
      <c r="U47" s="207"/>
    </row>
    <row r="48" spans="1:21" ht="34.5" customHeight="1">
      <c r="A48" s="599" t="s">
        <v>334</v>
      </c>
      <c r="B48" s="581"/>
      <c r="C48" s="581"/>
      <c r="D48" s="588"/>
      <c r="E48" s="239">
        <f t="shared" si="5"/>
        <v>25</v>
      </c>
      <c r="F48" s="592" t="s">
        <v>152</v>
      </c>
      <c r="G48" s="589"/>
      <c r="H48" s="601" t="s">
        <v>152</v>
      </c>
      <c r="I48" s="589"/>
      <c r="J48" s="601" t="s">
        <v>152</v>
      </c>
      <c r="K48" s="589"/>
      <c r="L48" s="580">
        <f>L45+7</f>
        <v>43999</v>
      </c>
      <c r="M48" s="589"/>
      <c r="N48" s="580" t="s">
        <v>152</v>
      </c>
      <c r="O48" s="602"/>
      <c r="P48" s="550"/>
      <c r="Q48" s="551"/>
      <c r="T48" s="207"/>
      <c r="U48" s="207"/>
    </row>
    <row r="49" spans="1:21" ht="34.5" customHeight="1">
      <c r="A49" s="599" t="s">
        <v>335</v>
      </c>
      <c r="B49" s="581"/>
      <c r="C49" s="581"/>
      <c r="D49" s="588"/>
      <c r="E49" s="239">
        <f t="shared" si="5"/>
        <v>25</v>
      </c>
      <c r="F49" s="580" t="s">
        <v>152</v>
      </c>
      <c r="G49" s="589"/>
      <c r="H49" s="580">
        <f>H46+7</f>
        <v>44000</v>
      </c>
      <c r="I49" s="589"/>
      <c r="J49" s="580">
        <f>J46+7</f>
        <v>44002</v>
      </c>
      <c r="K49" s="589"/>
      <c r="L49" s="580" t="s">
        <v>152</v>
      </c>
      <c r="M49" s="589"/>
      <c r="N49" s="580">
        <f>N46+7</f>
        <v>43999</v>
      </c>
      <c r="O49" s="602"/>
      <c r="P49" s="550"/>
      <c r="Q49" s="551"/>
      <c r="T49" s="207"/>
      <c r="U49" s="207"/>
    </row>
    <row r="50" spans="1:21" ht="33.75" customHeight="1">
      <c r="A50" s="609" t="s">
        <v>323</v>
      </c>
      <c r="B50" s="563"/>
      <c r="C50" s="563"/>
      <c r="D50" s="610"/>
      <c r="E50" s="278" t="s">
        <v>336</v>
      </c>
      <c r="F50" s="615">
        <f>F47+7</f>
        <v>44002</v>
      </c>
      <c r="G50" s="608"/>
      <c r="H50" s="607" t="s">
        <v>152</v>
      </c>
      <c r="I50" s="608"/>
      <c r="J50" s="615" t="s">
        <v>152</v>
      </c>
      <c r="K50" s="608"/>
      <c r="L50" s="614" t="s">
        <v>152</v>
      </c>
      <c r="M50" s="608"/>
      <c r="N50" s="603" t="s">
        <v>152</v>
      </c>
      <c r="O50" s="563"/>
      <c r="P50" s="556">
        <f>P47+7</f>
        <v>44031</v>
      </c>
      <c r="Q50" s="557"/>
      <c r="R50" s="244"/>
      <c r="S50" s="244"/>
      <c r="T50" s="245"/>
      <c r="U50" s="246"/>
    </row>
    <row r="51" spans="1:21" ht="33.75" customHeight="1">
      <c r="A51" s="587" t="s">
        <v>337</v>
      </c>
      <c r="B51" s="581"/>
      <c r="C51" s="581"/>
      <c r="D51" s="588"/>
      <c r="E51" s="240">
        <f t="shared" si="5"/>
        <v>26</v>
      </c>
      <c r="F51" s="600" t="s">
        <v>152</v>
      </c>
      <c r="G51" s="589"/>
      <c r="H51" s="598" t="s">
        <v>152</v>
      </c>
      <c r="I51" s="589"/>
      <c r="J51" s="598" t="s">
        <v>152</v>
      </c>
      <c r="K51" s="589"/>
      <c r="L51" s="590">
        <f>L48+7</f>
        <v>44006</v>
      </c>
      <c r="M51" s="589"/>
      <c r="N51" s="582" t="s">
        <v>152</v>
      </c>
      <c r="O51" s="581"/>
      <c r="P51" s="650">
        <v>44038</v>
      </c>
      <c r="Q51" s="651"/>
      <c r="R51" s="244"/>
      <c r="S51" s="244"/>
      <c r="T51" s="245"/>
      <c r="U51" s="246"/>
    </row>
    <row r="52" spans="1:21" ht="33.75" customHeight="1">
      <c r="A52" s="611" t="s">
        <v>338</v>
      </c>
      <c r="B52" s="612"/>
      <c r="C52" s="612"/>
      <c r="D52" s="613"/>
      <c r="E52" s="318">
        <f t="shared" si="5"/>
        <v>26</v>
      </c>
      <c r="F52" s="605" t="s">
        <v>152</v>
      </c>
      <c r="G52" s="606"/>
      <c r="H52" s="605">
        <f>H49+7</f>
        <v>44007</v>
      </c>
      <c r="I52" s="606"/>
      <c r="J52" s="605">
        <f>J49+7</f>
        <v>44009</v>
      </c>
      <c r="K52" s="606"/>
      <c r="L52" s="626" t="s">
        <v>152</v>
      </c>
      <c r="M52" s="606"/>
      <c r="N52" s="627">
        <f>N49+7</f>
        <v>44006</v>
      </c>
      <c r="O52" s="628"/>
      <c r="P52" s="560">
        <f>P50</f>
        <v>44031</v>
      </c>
      <c r="Q52" s="561"/>
      <c r="R52" s="244"/>
      <c r="S52" s="244"/>
      <c r="T52" s="245"/>
      <c r="U52" s="246"/>
    </row>
    <row r="53" spans="1:21" ht="31.5" customHeight="1">
      <c r="A53" s="252" t="s">
        <v>166</v>
      </c>
      <c r="B53" s="242"/>
      <c r="C53" s="242"/>
      <c r="D53" s="242"/>
      <c r="E53" s="242"/>
      <c r="F53" s="319"/>
      <c r="G53" s="319"/>
      <c r="H53" s="319"/>
      <c r="I53" s="319"/>
      <c r="J53" s="319"/>
      <c r="K53" s="319"/>
      <c r="L53" s="319"/>
      <c r="M53" s="319"/>
      <c r="N53" s="243"/>
      <c r="O53" s="243"/>
      <c r="P53" s="243"/>
      <c r="Q53" s="243"/>
      <c r="S53" s="207"/>
      <c r="T53" s="207"/>
      <c r="U53" s="207"/>
    </row>
    <row r="54" spans="1:21" ht="34.5" customHeight="1">
      <c r="A54" s="241"/>
      <c r="B54" s="242"/>
      <c r="C54" s="242"/>
      <c r="D54" s="242"/>
      <c r="E54" s="242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S54" s="207"/>
      <c r="T54" s="207"/>
      <c r="U54" s="207"/>
    </row>
    <row r="55" spans="1:21" ht="34.5" customHeight="1">
      <c r="A55" s="279"/>
      <c r="B55" s="207"/>
      <c r="C55" s="207"/>
      <c r="D55" s="207"/>
      <c r="E55" s="207"/>
      <c r="F55" s="207"/>
      <c r="G55" s="207"/>
      <c r="H55" s="207"/>
      <c r="U55" s="207"/>
    </row>
    <row r="56" spans="1:21" ht="11.25" customHeight="1">
      <c r="A56" s="207"/>
      <c r="B56" s="207"/>
      <c r="C56" s="207"/>
      <c r="D56" s="207"/>
      <c r="E56" s="207"/>
      <c r="F56" s="207"/>
      <c r="G56" s="207"/>
      <c r="H56" s="207"/>
      <c r="U56" s="207"/>
    </row>
    <row r="57" spans="1:21" ht="11.25" customHeight="1">
      <c r="A57" s="207"/>
      <c r="B57" s="207"/>
      <c r="C57" s="207"/>
      <c r="D57" s="207"/>
      <c r="E57" s="207"/>
      <c r="F57" s="207"/>
      <c r="G57" s="207"/>
      <c r="H57" s="207"/>
      <c r="U57" s="207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</sheetData>
  <sheetProtection/>
  <mergeCells count="210">
    <mergeCell ref="P29:Q31"/>
    <mergeCell ref="P32:Q34"/>
    <mergeCell ref="P50:Q50"/>
    <mergeCell ref="P51:Q51"/>
    <mergeCell ref="L27:M27"/>
    <mergeCell ref="N27:O27"/>
    <mergeCell ref="P27:Q27"/>
    <mergeCell ref="A28:D28"/>
    <mergeCell ref="F28:G28"/>
    <mergeCell ref="H28:I28"/>
    <mergeCell ref="J28:K28"/>
    <mergeCell ref="L28:M28"/>
    <mergeCell ref="N28:O28"/>
    <mergeCell ref="P28:Q28"/>
    <mergeCell ref="N52:O52"/>
    <mergeCell ref="J15:K15"/>
    <mergeCell ref="A14:D14"/>
    <mergeCell ref="F14:G14"/>
    <mergeCell ref="H14:I14"/>
    <mergeCell ref="J14:K14"/>
    <mergeCell ref="A15:D15"/>
    <mergeCell ref="H15:I15"/>
    <mergeCell ref="A27:D27"/>
    <mergeCell ref="F27:G27"/>
    <mergeCell ref="A31:D31"/>
    <mergeCell ref="F31:G31"/>
    <mergeCell ref="H31:I31"/>
    <mergeCell ref="J31:K31"/>
    <mergeCell ref="L31:M31"/>
    <mergeCell ref="N31:O31"/>
    <mergeCell ref="L29:M29"/>
    <mergeCell ref="N29:O29"/>
    <mergeCell ref="A30:D30"/>
    <mergeCell ref="F30:G30"/>
    <mergeCell ref="H30:I30"/>
    <mergeCell ref="J30:K30"/>
    <mergeCell ref="L30:M30"/>
    <mergeCell ref="N30:O30"/>
    <mergeCell ref="H17:I17"/>
    <mergeCell ref="J17:K17"/>
    <mergeCell ref="A18:D18"/>
    <mergeCell ref="H18:I18"/>
    <mergeCell ref="J18:K18"/>
    <mergeCell ref="J29:K29"/>
    <mergeCell ref="H27:I27"/>
    <mergeCell ref="J27:K27"/>
    <mergeCell ref="A16:D16"/>
    <mergeCell ref="H16:I16"/>
    <mergeCell ref="J16:K16"/>
    <mergeCell ref="A34:D34"/>
    <mergeCell ref="F34:G34"/>
    <mergeCell ref="J33:K33"/>
    <mergeCell ref="H34:I34"/>
    <mergeCell ref="A22:D22"/>
    <mergeCell ref="A26:B26"/>
    <mergeCell ref="A17:D17"/>
    <mergeCell ref="L33:M33"/>
    <mergeCell ref="N33:O33"/>
    <mergeCell ref="J44:K44"/>
    <mergeCell ref="N44:O44"/>
    <mergeCell ref="N43:O43"/>
    <mergeCell ref="J42:K42"/>
    <mergeCell ref="J34:K34"/>
    <mergeCell ref="L34:M34"/>
    <mergeCell ref="J36:K36"/>
    <mergeCell ref="N37:O37"/>
    <mergeCell ref="L32:M32"/>
    <mergeCell ref="N32:O32"/>
    <mergeCell ref="A29:D29"/>
    <mergeCell ref="F29:G29"/>
    <mergeCell ref="A44:D44"/>
    <mergeCell ref="F44:G44"/>
    <mergeCell ref="H44:I44"/>
    <mergeCell ref="A37:D37"/>
    <mergeCell ref="H37:I37"/>
    <mergeCell ref="F33:G33"/>
    <mergeCell ref="L42:M42"/>
    <mergeCell ref="A43:D43"/>
    <mergeCell ref="A45:D45"/>
    <mergeCell ref="A35:D35"/>
    <mergeCell ref="L44:M44"/>
    <mergeCell ref="N42:O42"/>
    <mergeCell ref="F43:G43"/>
    <mergeCell ref="H43:I43"/>
    <mergeCell ref="J43:K43"/>
    <mergeCell ref="L43:M43"/>
    <mergeCell ref="A32:D32"/>
    <mergeCell ref="F32:G32"/>
    <mergeCell ref="H32:I32"/>
    <mergeCell ref="J32:K32"/>
    <mergeCell ref="J37:K37"/>
    <mergeCell ref="H52:I52"/>
    <mergeCell ref="A41:D41"/>
    <mergeCell ref="H41:I41"/>
    <mergeCell ref="J41:K41"/>
    <mergeCell ref="F45:G45"/>
    <mergeCell ref="F49:G49"/>
    <mergeCell ref="J48:K48"/>
    <mergeCell ref="J52:K52"/>
    <mergeCell ref="A52:D52"/>
    <mergeCell ref="L50:M50"/>
    <mergeCell ref="J50:K50"/>
    <mergeCell ref="J49:K49"/>
    <mergeCell ref="L49:M49"/>
    <mergeCell ref="F50:G50"/>
    <mergeCell ref="L52:M52"/>
    <mergeCell ref="A51:D51"/>
    <mergeCell ref="H51:I51"/>
    <mergeCell ref="N51:O51"/>
    <mergeCell ref="H46:I46"/>
    <mergeCell ref="J46:K46"/>
    <mergeCell ref="A50:D50"/>
    <mergeCell ref="J47:K47"/>
    <mergeCell ref="A49:D49"/>
    <mergeCell ref="H47:I47"/>
    <mergeCell ref="A47:D47"/>
    <mergeCell ref="N50:O50"/>
    <mergeCell ref="N47:O47"/>
    <mergeCell ref="N46:O46"/>
    <mergeCell ref="F51:G51"/>
    <mergeCell ref="F52:G52"/>
    <mergeCell ref="N49:O49"/>
    <mergeCell ref="J51:K51"/>
    <mergeCell ref="L51:M51"/>
    <mergeCell ref="H50:I50"/>
    <mergeCell ref="H49:I49"/>
    <mergeCell ref="L48:M48"/>
    <mergeCell ref="F47:G47"/>
    <mergeCell ref="L47:M47"/>
    <mergeCell ref="L45:M45"/>
    <mergeCell ref="N45:O45"/>
    <mergeCell ref="L46:M46"/>
    <mergeCell ref="N48:O48"/>
    <mergeCell ref="H45:I45"/>
    <mergeCell ref="F35:G35"/>
    <mergeCell ref="A33:D33"/>
    <mergeCell ref="A48:D48"/>
    <mergeCell ref="F48:G48"/>
    <mergeCell ref="H48:I48"/>
    <mergeCell ref="A36:D36"/>
    <mergeCell ref="H36:I36"/>
    <mergeCell ref="F46:G46"/>
    <mergeCell ref="A39:D39"/>
    <mergeCell ref="H33:I33"/>
    <mergeCell ref="A42:D42"/>
    <mergeCell ref="F42:G42"/>
    <mergeCell ref="H42:I42"/>
    <mergeCell ref="N41:O41"/>
    <mergeCell ref="F39:G39"/>
    <mergeCell ref="H39:I39"/>
    <mergeCell ref="L39:M39"/>
    <mergeCell ref="N39:O39"/>
    <mergeCell ref="L41:M41"/>
    <mergeCell ref="F41:G41"/>
    <mergeCell ref="A46:D46"/>
    <mergeCell ref="H22:I22"/>
    <mergeCell ref="J22:K22"/>
    <mergeCell ref="H19:I19"/>
    <mergeCell ref="J19:K19"/>
    <mergeCell ref="A20:D20"/>
    <mergeCell ref="A21:D21"/>
    <mergeCell ref="H21:I21"/>
    <mergeCell ref="J21:K21"/>
    <mergeCell ref="J45:K45"/>
    <mergeCell ref="L38:M38"/>
    <mergeCell ref="L37:M37"/>
    <mergeCell ref="H35:I35"/>
    <mergeCell ref="J35:K35"/>
    <mergeCell ref="F36:G36"/>
    <mergeCell ref="L36:M36"/>
    <mergeCell ref="L35:M35"/>
    <mergeCell ref="F37:G37"/>
    <mergeCell ref="F38:G38"/>
    <mergeCell ref="H38:I38"/>
    <mergeCell ref="A40:D40"/>
    <mergeCell ref="F40:G40"/>
    <mergeCell ref="N38:O38"/>
    <mergeCell ref="J40:K40"/>
    <mergeCell ref="L40:M40"/>
    <mergeCell ref="N40:O40"/>
    <mergeCell ref="H40:I40"/>
    <mergeCell ref="J39:K39"/>
    <mergeCell ref="A38:D38"/>
    <mergeCell ref="J38:K38"/>
    <mergeCell ref="L1:Q2"/>
    <mergeCell ref="A2:J3"/>
    <mergeCell ref="L3:Q3"/>
    <mergeCell ref="H29:I29"/>
    <mergeCell ref="N35:O35"/>
    <mergeCell ref="N36:O36"/>
    <mergeCell ref="N34:O34"/>
    <mergeCell ref="A4:B4"/>
    <mergeCell ref="C4:D4"/>
    <mergeCell ref="A5:B5"/>
    <mergeCell ref="C5:D5"/>
    <mergeCell ref="A13:B13"/>
    <mergeCell ref="F15:G15"/>
    <mergeCell ref="A23:D23"/>
    <mergeCell ref="H23:I23"/>
    <mergeCell ref="J23:K23"/>
    <mergeCell ref="A7:Q10"/>
    <mergeCell ref="A19:D19"/>
    <mergeCell ref="H20:I20"/>
    <mergeCell ref="J20:K20"/>
    <mergeCell ref="P35:Q37"/>
    <mergeCell ref="P38:Q40"/>
    <mergeCell ref="P41:Q43"/>
    <mergeCell ref="P44:Q46"/>
    <mergeCell ref="P47:Q49"/>
    <mergeCell ref="P52:Q52"/>
  </mergeCells>
  <dataValidations count="1">
    <dataValidation type="list" allowBlank="1" sqref="A29:A52 A16:A18">
      <formula1>'(P4) 北米西岸 PSW  2'!#REF!</formula1>
    </dataValidation>
  </dataValidations>
  <printOptions/>
  <pageMargins left="0.7" right="0.7" top="0.75" bottom="0.75" header="0.3" footer="0.3"/>
  <pageSetup horizontalDpi="600" verticalDpi="600" orientation="portrait" paperSize="9" scale="2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7"/>
  <sheetViews>
    <sheetView view="pageBreakPreview" zoomScaleSheetLayoutView="100" zoomScalePageLayoutView="0" workbookViewId="0" topLeftCell="A58">
      <selection activeCell="G22" sqref="G22"/>
    </sheetView>
  </sheetViews>
  <sheetFormatPr defaultColWidth="1.4921875" defaultRowHeight="13.5"/>
  <cols>
    <col min="1" max="3" width="5.50390625" style="139" customWidth="1"/>
    <col min="4" max="4" width="10.50390625" style="139" customWidth="1"/>
    <col min="5" max="5" width="15.75390625" style="139" customWidth="1"/>
    <col min="6" max="21" width="8.75390625" style="139" customWidth="1"/>
    <col min="22" max="22" width="11.00390625" style="139" customWidth="1"/>
    <col min="23" max="23" width="8.75390625" style="139" customWidth="1"/>
    <col min="24" max="24" width="11.75390625" style="139" customWidth="1"/>
    <col min="25" max="25" width="5.125" style="139" customWidth="1"/>
    <col min="26" max="27" width="8.75390625" style="139" customWidth="1"/>
    <col min="28" max="16384" width="1.4921875" style="139" customWidth="1"/>
  </cols>
  <sheetData>
    <row r="1" spans="1:29" s="62" customFormat="1" ht="17.25" customHeight="1">
      <c r="A1" s="79"/>
      <c r="B1" s="79"/>
      <c r="C1" s="79"/>
      <c r="D1" s="79"/>
      <c r="E1" s="79"/>
      <c r="F1" s="80"/>
      <c r="G1" s="80"/>
      <c r="H1" s="80"/>
      <c r="I1" s="80"/>
      <c r="J1" s="71"/>
      <c r="K1" s="71"/>
      <c r="L1" s="264"/>
      <c r="M1" s="264"/>
      <c r="N1" s="264"/>
      <c r="O1" s="770" t="s">
        <v>165</v>
      </c>
      <c r="P1" s="770"/>
      <c r="Q1" s="770"/>
      <c r="R1" s="770"/>
      <c r="S1" s="770"/>
      <c r="T1" s="264"/>
      <c r="U1" s="264"/>
      <c r="V1" s="188"/>
      <c r="W1" s="188"/>
      <c r="X1" s="759"/>
      <c r="Y1" s="759"/>
      <c r="Z1" s="759"/>
      <c r="AA1" s="759"/>
      <c r="AB1" s="759"/>
      <c r="AC1" s="759"/>
    </row>
    <row r="2" spans="1:29" s="62" customFormat="1" ht="35.25">
      <c r="A2" s="288" t="s">
        <v>171</v>
      </c>
      <c r="B2" s="247"/>
      <c r="C2" s="247"/>
      <c r="D2" s="247"/>
      <c r="E2" s="247"/>
      <c r="F2" s="247"/>
      <c r="G2" s="247"/>
      <c r="H2" s="247"/>
      <c r="I2" s="247"/>
      <c r="J2" s="247"/>
      <c r="K2" s="94"/>
      <c r="L2" s="165"/>
      <c r="M2" s="165"/>
      <c r="N2" s="165"/>
      <c r="O2" s="332" t="s">
        <v>145</v>
      </c>
      <c r="P2" s="332"/>
      <c r="Q2" s="332"/>
      <c r="R2" s="332"/>
      <c r="S2" s="332"/>
      <c r="T2" s="165"/>
      <c r="U2" s="165"/>
      <c r="V2" s="188"/>
      <c r="W2" s="188"/>
      <c r="X2" s="759"/>
      <c r="Y2" s="759"/>
      <c r="Z2" s="759"/>
      <c r="AA2" s="759"/>
      <c r="AB2" s="759"/>
      <c r="AC2" s="759"/>
    </row>
    <row r="3" spans="1:25" s="62" customFormat="1" ht="11.25">
      <c r="A3" s="708"/>
      <c r="B3" s="708"/>
      <c r="C3" s="709"/>
      <c r="D3" s="709"/>
      <c r="E3" s="280"/>
      <c r="F3" s="281"/>
      <c r="G3" s="281"/>
      <c r="H3" s="282"/>
      <c r="I3" s="282"/>
      <c r="J3" s="282"/>
      <c r="K3" s="282"/>
      <c r="L3" s="283"/>
      <c r="M3" s="283"/>
      <c r="N3" s="283"/>
      <c r="O3" s="283"/>
      <c r="P3" s="283"/>
      <c r="Q3" s="283"/>
      <c r="R3" s="283"/>
      <c r="S3" s="284"/>
      <c r="T3" s="328"/>
      <c r="U3" s="329"/>
      <c r="X3" s="285"/>
      <c r="Y3" s="285"/>
    </row>
    <row r="4" spans="1:13" s="62" customFormat="1" ht="9.75">
      <c r="A4" s="98"/>
      <c r="B4" s="98"/>
      <c r="C4" s="99"/>
      <c r="D4" s="99"/>
      <c r="E4" s="100"/>
      <c r="F4" s="101"/>
      <c r="G4" s="101"/>
      <c r="H4" s="102"/>
      <c r="I4" s="102"/>
      <c r="J4" s="102"/>
      <c r="K4" s="102"/>
      <c r="L4" s="102"/>
      <c r="M4" s="102"/>
    </row>
    <row r="5" spans="1:25" s="62" customFormat="1" ht="10.5" customHeight="1">
      <c r="A5" s="710" t="s">
        <v>339</v>
      </c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189"/>
      <c r="W5" s="189"/>
      <c r="X5" s="189"/>
      <c r="Y5" s="189"/>
    </row>
    <row r="6" spans="1:25" s="62" customFormat="1" ht="10.5" customHeight="1">
      <c r="A6" s="710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189"/>
      <c r="W6" s="189"/>
      <c r="X6" s="189"/>
      <c r="Y6" s="189"/>
    </row>
    <row r="8" spans="1:18" s="62" customFormat="1" ht="43.5" customHeight="1">
      <c r="A8" s="711" t="s">
        <v>340</v>
      </c>
      <c r="B8" s="712"/>
      <c r="C8" s="323" t="s">
        <v>341</v>
      </c>
      <c r="D8" s="105"/>
      <c r="E8" s="106"/>
      <c r="F8" s="106"/>
      <c r="G8" s="106"/>
      <c r="J8" s="166"/>
      <c r="M8" s="64"/>
      <c r="N8" s="107"/>
      <c r="O8" s="64"/>
      <c r="R8" s="110"/>
    </row>
    <row r="9" spans="1:18" s="62" customFormat="1" ht="27" customHeight="1">
      <c r="A9" s="713"/>
      <c r="B9" s="714"/>
      <c r="C9" s="714"/>
      <c r="D9" s="714"/>
      <c r="E9" s="324"/>
      <c r="F9" s="687" t="s">
        <v>151</v>
      </c>
      <c r="G9" s="688"/>
      <c r="H9" s="687" t="s">
        <v>143</v>
      </c>
      <c r="I9" s="688"/>
      <c r="J9" s="687" t="s">
        <v>259</v>
      </c>
      <c r="K9" s="688"/>
      <c r="L9" s="687" t="s">
        <v>140</v>
      </c>
      <c r="M9" s="690"/>
      <c r="N9" s="691" t="s">
        <v>147</v>
      </c>
      <c r="O9" s="688"/>
      <c r="P9" s="687" t="s">
        <v>142</v>
      </c>
      <c r="Q9" s="688"/>
      <c r="R9" s="103"/>
    </row>
    <row r="10" spans="1:18" s="62" customFormat="1" ht="13.5" customHeight="1">
      <c r="A10" s="692" t="s">
        <v>1</v>
      </c>
      <c r="B10" s="693"/>
      <c r="C10" s="693"/>
      <c r="D10" s="693"/>
      <c r="E10" s="117" t="s">
        <v>2</v>
      </c>
      <c r="F10" s="679"/>
      <c r="G10" s="682"/>
      <c r="H10" s="694"/>
      <c r="I10" s="695"/>
      <c r="J10" s="679"/>
      <c r="K10" s="682"/>
      <c r="L10" s="694"/>
      <c r="M10" s="707"/>
      <c r="N10" s="681" t="s">
        <v>342</v>
      </c>
      <c r="O10" s="683"/>
      <c r="P10" s="679" t="s">
        <v>343</v>
      </c>
      <c r="Q10" s="682"/>
      <c r="R10" s="103"/>
    </row>
    <row r="11" spans="1:18" s="96" customFormat="1" ht="20.25" customHeight="1">
      <c r="A11" s="720" t="s">
        <v>344</v>
      </c>
      <c r="B11" s="721"/>
      <c r="C11" s="721"/>
      <c r="D11" s="722"/>
      <c r="E11" s="167" t="s">
        <v>345</v>
      </c>
      <c r="F11" s="742">
        <v>43952</v>
      </c>
      <c r="G11" s="743"/>
      <c r="H11" s="742" t="s">
        <v>205</v>
      </c>
      <c r="I11" s="743"/>
      <c r="J11" s="742" t="s">
        <v>205</v>
      </c>
      <c r="K11" s="743"/>
      <c r="L11" s="742" t="s">
        <v>205</v>
      </c>
      <c r="M11" s="767"/>
      <c r="N11" s="684">
        <f>F11+26</f>
        <v>43978</v>
      </c>
      <c r="O11" s="685"/>
      <c r="P11" s="706">
        <f>N11+4</f>
        <v>43982</v>
      </c>
      <c r="Q11" s="685"/>
      <c r="R11" s="108"/>
    </row>
    <row r="12" spans="1:18" s="96" customFormat="1" ht="20.25" customHeight="1">
      <c r="A12" s="720" t="s">
        <v>346</v>
      </c>
      <c r="B12" s="721"/>
      <c r="C12" s="721"/>
      <c r="D12" s="722"/>
      <c r="E12" s="173" t="s">
        <v>347</v>
      </c>
      <c r="F12" s="704">
        <f>F11+2</f>
        <v>43954</v>
      </c>
      <c r="G12" s="705"/>
      <c r="H12" s="704" t="s">
        <v>205</v>
      </c>
      <c r="I12" s="705"/>
      <c r="J12" s="704" t="s">
        <v>205</v>
      </c>
      <c r="K12" s="705"/>
      <c r="L12" s="704" t="s">
        <v>205</v>
      </c>
      <c r="M12" s="718"/>
      <c r="N12" s="662"/>
      <c r="O12" s="669"/>
      <c r="P12" s="668"/>
      <c r="Q12" s="669"/>
      <c r="R12" s="108"/>
    </row>
    <row r="13" spans="1:18" s="96" customFormat="1" ht="20.25" customHeight="1">
      <c r="A13" s="720" t="s">
        <v>348</v>
      </c>
      <c r="B13" s="721"/>
      <c r="C13" s="721"/>
      <c r="D13" s="722"/>
      <c r="E13" s="170" t="s">
        <v>349</v>
      </c>
      <c r="F13" s="704">
        <f>F11+4</f>
        <v>43956</v>
      </c>
      <c r="G13" s="705"/>
      <c r="H13" s="704" t="s">
        <v>205</v>
      </c>
      <c r="I13" s="705"/>
      <c r="J13" s="704" t="s">
        <v>205</v>
      </c>
      <c r="K13" s="705"/>
      <c r="L13" s="704" t="s">
        <v>205</v>
      </c>
      <c r="M13" s="718"/>
      <c r="N13" s="662"/>
      <c r="O13" s="669"/>
      <c r="P13" s="668"/>
      <c r="Q13" s="669"/>
      <c r="R13" s="108"/>
    </row>
    <row r="14" spans="1:18" s="96" customFormat="1" ht="20.25" customHeight="1">
      <c r="A14" s="720" t="s">
        <v>350</v>
      </c>
      <c r="B14" s="721"/>
      <c r="C14" s="721"/>
      <c r="D14" s="722"/>
      <c r="E14" s="172" t="s">
        <v>351</v>
      </c>
      <c r="F14" s="723">
        <f>F11+8</f>
        <v>43960</v>
      </c>
      <c r="G14" s="724"/>
      <c r="H14" s="723" t="s">
        <v>205</v>
      </c>
      <c r="I14" s="724"/>
      <c r="J14" s="723" t="s">
        <v>205</v>
      </c>
      <c r="K14" s="724"/>
      <c r="L14" s="723" t="s">
        <v>205</v>
      </c>
      <c r="M14" s="735"/>
      <c r="N14" s="662"/>
      <c r="O14" s="669"/>
      <c r="P14" s="668"/>
      <c r="Q14" s="669"/>
      <c r="R14" s="108"/>
    </row>
    <row r="15" spans="1:18" s="96" customFormat="1" ht="20.25" customHeight="1">
      <c r="A15" s="720" t="s">
        <v>352</v>
      </c>
      <c r="B15" s="721"/>
      <c r="C15" s="721"/>
      <c r="D15" s="722"/>
      <c r="E15" s="173" t="s">
        <v>353</v>
      </c>
      <c r="F15" s="704" t="s">
        <v>205</v>
      </c>
      <c r="G15" s="705"/>
      <c r="H15" s="704">
        <v>43953</v>
      </c>
      <c r="I15" s="705"/>
      <c r="J15" s="169">
        <f>H15+2</f>
        <v>43955</v>
      </c>
      <c r="K15" s="171">
        <f>J15+1</f>
        <v>43956</v>
      </c>
      <c r="L15" s="704">
        <f>J15+1</f>
        <v>43956</v>
      </c>
      <c r="M15" s="718"/>
      <c r="N15" s="662"/>
      <c r="O15" s="669"/>
      <c r="P15" s="668"/>
      <c r="Q15" s="669"/>
      <c r="R15" s="108"/>
    </row>
    <row r="16" spans="1:18" s="96" customFormat="1" ht="20.25" customHeight="1">
      <c r="A16" s="720" t="s">
        <v>354</v>
      </c>
      <c r="B16" s="721"/>
      <c r="C16" s="721"/>
      <c r="D16" s="722"/>
      <c r="E16" s="168" t="s">
        <v>355</v>
      </c>
      <c r="F16" s="704" t="s">
        <v>205</v>
      </c>
      <c r="G16" s="705"/>
      <c r="H16" s="723">
        <f>H15+7</f>
        <v>43960</v>
      </c>
      <c r="I16" s="724"/>
      <c r="J16" s="704">
        <f>H16+2</f>
        <v>43962</v>
      </c>
      <c r="K16" s="705"/>
      <c r="L16" s="704">
        <f>J16+1</f>
        <v>43963</v>
      </c>
      <c r="M16" s="718"/>
      <c r="N16" s="664"/>
      <c r="O16" s="671"/>
      <c r="P16" s="670"/>
      <c r="Q16" s="671"/>
      <c r="R16" s="108"/>
    </row>
    <row r="17" spans="1:18" s="96" customFormat="1" ht="20.25" customHeight="1">
      <c r="A17" s="727" t="s">
        <v>356</v>
      </c>
      <c r="B17" s="728"/>
      <c r="C17" s="728"/>
      <c r="D17" s="729"/>
      <c r="E17" s="174" t="s">
        <v>357</v>
      </c>
      <c r="F17" s="697">
        <f>F11+7</f>
        <v>43959</v>
      </c>
      <c r="G17" s="698"/>
      <c r="H17" s="697" t="s">
        <v>205</v>
      </c>
      <c r="I17" s="698"/>
      <c r="J17" s="697" t="s">
        <v>205</v>
      </c>
      <c r="K17" s="698"/>
      <c r="L17" s="697" t="s">
        <v>205</v>
      </c>
      <c r="M17" s="734"/>
      <c r="N17" s="652">
        <f>N11+7</f>
        <v>43985</v>
      </c>
      <c r="O17" s="653"/>
      <c r="P17" s="674">
        <f>P11+7</f>
        <v>43989</v>
      </c>
      <c r="Q17" s="653"/>
      <c r="R17" s="109"/>
    </row>
    <row r="18" spans="1:18" s="96" customFormat="1" ht="20.25" customHeight="1">
      <c r="A18" s="727" t="s">
        <v>358</v>
      </c>
      <c r="B18" s="728"/>
      <c r="C18" s="728"/>
      <c r="D18" s="729"/>
      <c r="E18" s="176" t="s">
        <v>205</v>
      </c>
      <c r="F18" s="697" t="s">
        <v>205</v>
      </c>
      <c r="G18" s="698"/>
      <c r="H18" s="697" t="s">
        <v>205</v>
      </c>
      <c r="I18" s="698"/>
      <c r="J18" s="697" t="s">
        <v>205</v>
      </c>
      <c r="K18" s="698"/>
      <c r="L18" s="697" t="s">
        <v>205</v>
      </c>
      <c r="M18" s="734"/>
      <c r="N18" s="654"/>
      <c r="O18" s="655"/>
      <c r="P18" s="675"/>
      <c r="Q18" s="655"/>
      <c r="R18" s="109"/>
    </row>
    <row r="19" spans="1:18" s="96" customFormat="1" ht="20.25" customHeight="1">
      <c r="A19" s="727" t="s">
        <v>359</v>
      </c>
      <c r="B19" s="728"/>
      <c r="C19" s="728"/>
      <c r="D19" s="729"/>
      <c r="E19" s="178" t="s">
        <v>360</v>
      </c>
      <c r="F19" s="697">
        <f>F13+7</f>
        <v>43963</v>
      </c>
      <c r="G19" s="698"/>
      <c r="H19" s="697" t="s">
        <v>205</v>
      </c>
      <c r="I19" s="698"/>
      <c r="J19" s="697" t="s">
        <v>205</v>
      </c>
      <c r="K19" s="698"/>
      <c r="L19" s="697" t="s">
        <v>205</v>
      </c>
      <c r="M19" s="734"/>
      <c r="N19" s="654"/>
      <c r="O19" s="655"/>
      <c r="P19" s="675"/>
      <c r="Q19" s="655"/>
      <c r="R19" s="109"/>
    </row>
    <row r="20" spans="1:18" s="96" customFormat="1" ht="20.25" customHeight="1">
      <c r="A20" s="730" t="s">
        <v>361</v>
      </c>
      <c r="B20" s="731"/>
      <c r="C20" s="731"/>
      <c r="D20" s="732"/>
      <c r="E20" s="179" t="s">
        <v>362</v>
      </c>
      <c r="F20" s="725">
        <f>F14+7</f>
        <v>43967</v>
      </c>
      <c r="G20" s="726"/>
      <c r="H20" s="725" t="s">
        <v>205</v>
      </c>
      <c r="I20" s="726"/>
      <c r="J20" s="725" t="s">
        <v>205</v>
      </c>
      <c r="K20" s="726"/>
      <c r="L20" s="725" t="s">
        <v>205</v>
      </c>
      <c r="M20" s="733"/>
      <c r="N20" s="654"/>
      <c r="O20" s="655"/>
      <c r="P20" s="675"/>
      <c r="Q20" s="655"/>
      <c r="R20" s="109"/>
    </row>
    <row r="21" spans="1:18" s="96" customFormat="1" ht="20.25" customHeight="1">
      <c r="A21" s="727" t="s">
        <v>363</v>
      </c>
      <c r="B21" s="728"/>
      <c r="C21" s="728"/>
      <c r="D21" s="729"/>
      <c r="E21" s="174" t="s">
        <v>364</v>
      </c>
      <c r="F21" s="697" t="s">
        <v>205</v>
      </c>
      <c r="G21" s="698"/>
      <c r="H21" s="697" t="s">
        <v>205</v>
      </c>
      <c r="I21" s="698"/>
      <c r="J21" s="725" t="s">
        <v>205</v>
      </c>
      <c r="K21" s="726"/>
      <c r="L21" s="697">
        <v>43967</v>
      </c>
      <c r="M21" s="734"/>
      <c r="N21" s="654"/>
      <c r="O21" s="655"/>
      <c r="P21" s="675"/>
      <c r="Q21" s="655"/>
      <c r="R21" s="109"/>
    </row>
    <row r="22" spans="1:18" s="96" customFormat="1" ht="20.25" customHeight="1">
      <c r="A22" s="727" t="s">
        <v>365</v>
      </c>
      <c r="B22" s="728"/>
      <c r="C22" s="728"/>
      <c r="D22" s="729"/>
      <c r="E22" s="176" t="s">
        <v>355</v>
      </c>
      <c r="F22" s="697" t="s">
        <v>205</v>
      </c>
      <c r="G22" s="698"/>
      <c r="H22" s="697">
        <f>H16+7</f>
        <v>43967</v>
      </c>
      <c r="I22" s="698"/>
      <c r="J22" s="697" t="s">
        <v>205</v>
      </c>
      <c r="K22" s="698"/>
      <c r="L22" s="697">
        <f>L16+7</f>
        <v>43970</v>
      </c>
      <c r="M22" s="734"/>
      <c r="N22" s="654"/>
      <c r="O22" s="655"/>
      <c r="P22" s="675"/>
      <c r="Q22" s="655"/>
      <c r="R22" s="109"/>
    </row>
    <row r="23" spans="1:18" s="96" customFormat="1" ht="20.25" customHeight="1">
      <c r="A23" s="720" t="s">
        <v>366</v>
      </c>
      <c r="B23" s="721"/>
      <c r="C23" s="721"/>
      <c r="D23" s="722"/>
      <c r="E23" s="173" t="s">
        <v>367</v>
      </c>
      <c r="F23" s="704">
        <f>F17+7</f>
        <v>43966</v>
      </c>
      <c r="G23" s="705"/>
      <c r="H23" s="704" t="s">
        <v>205</v>
      </c>
      <c r="I23" s="705"/>
      <c r="J23" s="704" t="s">
        <v>205</v>
      </c>
      <c r="K23" s="705"/>
      <c r="L23" s="704" t="s">
        <v>205</v>
      </c>
      <c r="M23" s="718"/>
      <c r="N23" s="660">
        <f>N17+7</f>
        <v>43992</v>
      </c>
      <c r="O23" s="667"/>
      <c r="P23" s="666">
        <f>N23+4</f>
        <v>43996</v>
      </c>
      <c r="Q23" s="667"/>
      <c r="R23" s="108"/>
    </row>
    <row r="24" spans="1:18" s="96" customFormat="1" ht="20.25" customHeight="1">
      <c r="A24" s="720" t="s">
        <v>368</v>
      </c>
      <c r="B24" s="721"/>
      <c r="C24" s="721"/>
      <c r="D24" s="722"/>
      <c r="E24" s="168" t="s">
        <v>369</v>
      </c>
      <c r="F24" s="757">
        <f>F12+14</f>
        <v>43968</v>
      </c>
      <c r="G24" s="758"/>
      <c r="H24" s="704" t="s">
        <v>205</v>
      </c>
      <c r="I24" s="705"/>
      <c r="J24" s="704" t="s">
        <v>205</v>
      </c>
      <c r="K24" s="705"/>
      <c r="L24" s="704" t="s">
        <v>205</v>
      </c>
      <c r="M24" s="718"/>
      <c r="N24" s="662"/>
      <c r="O24" s="669"/>
      <c r="P24" s="668"/>
      <c r="Q24" s="669"/>
      <c r="R24" s="108"/>
    </row>
    <row r="25" spans="1:18" s="96" customFormat="1" ht="20.25" customHeight="1">
      <c r="A25" s="720" t="s">
        <v>370</v>
      </c>
      <c r="B25" s="721"/>
      <c r="C25" s="721"/>
      <c r="D25" s="722"/>
      <c r="E25" s="170" t="s">
        <v>371</v>
      </c>
      <c r="F25" s="704">
        <f>F19+7</f>
        <v>43970</v>
      </c>
      <c r="G25" s="705"/>
      <c r="H25" s="704" t="s">
        <v>205</v>
      </c>
      <c r="I25" s="705"/>
      <c r="J25" s="704" t="s">
        <v>205</v>
      </c>
      <c r="K25" s="705"/>
      <c r="L25" s="704" t="s">
        <v>205</v>
      </c>
      <c r="M25" s="718"/>
      <c r="N25" s="662"/>
      <c r="O25" s="669"/>
      <c r="P25" s="668"/>
      <c r="Q25" s="669"/>
      <c r="R25" s="108"/>
    </row>
    <row r="26" spans="1:18" s="96" customFormat="1" ht="20.25" customHeight="1">
      <c r="A26" s="720" t="s">
        <v>372</v>
      </c>
      <c r="B26" s="721"/>
      <c r="C26" s="721"/>
      <c r="D26" s="722"/>
      <c r="E26" s="172" t="s">
        <v>373</v>
      </c>
      <c r="F26" s="723">
        <f>F20+7</f>
        <v>43974</v>
      </c>
      <c r="G26" s="724"/>
      <c r="H26" s="723"/>
      <c r="I26" s="724"/>
      <c r="J26" s="723" t="s">
        <v>205</v>
      </c>
      <c r="K26" s="724"/>
      <c r="L26" s="723" t="s">
        <v>205</v>
      </c>
      <c r="M26" s="735"/>
      <c r="N26" s="662"/>
      <c r="O26" s="669"/>
      <c r="P26" s="668"/>
      <c r="Q26" s="669"/>
      <c r="R26" s="108"/>
    </row>
    <row r="27" spans="1:18" s="96" customFormat="1" ht="20.25" customHeight="1">
      <c r="A27" s="720" t="s">
        <v>374</v>
      </c>
      <c r="B27" s="721"/>
      <c r="C27" s="721"/>
      <c r="D27" s="722"/>
      <c r="E27" s="173" t="s">
        <v>375</v>
      </c>
      <c r="F27" s="704" t="s">
        <v>205</v>
      </c>
      <c r="G27" s="705"/>
      <c r="H27" s="723">
        <v>43965</v>
      </c>
      <c r="I27" s="724"/>
      <c r="J27" s="704" t="s">
        <v>205</v>
      </c>
      <c r="K27" s="705"/>
      <c r="L27" s="723" t="s">
        <v>205</v>
      </c>
      <c r="M27" s="735"/>
      <c r="N27" s="662"/>
      <c r="O27" s="669"/>
      <c r="P27" s="668"/>
      <c r="Q27" s="669"/>
      <c r="R27" s="108"/>
    </row>
    <row r="28" spans="1:18" s="96" customFormat="1" ht="20.25" customHeight="1">
      <c r="A28" s="720" t="s">
        <v>376</v>
      </c>
      <c r="B28" s="721"/>
      <c r="C28" s="721"/>
      <c r="D28" s="722"/>
      <c r="E28" s="173" t="s">
        <v>377</v>
      </c>
      <c r="F28" s="704" t="s">
        <v>205</v>
      </c>
      <c r="G28" s="705"/>
      <c r="H28" s="704" t="s">
        <v>205</v>
      </c>
      <c r="I28" s="705"/>
      <c r="J28" s="723" t="s">
        <v>205</v>
      </c>
      <c r="K28" s="724"/>
      <c r="L28" s="723">
        <v>43974</v>
      </c>
      <c r="M28" s="735"/>
      <c r="N28" s="662"/>
      <c r="O28" s="669"/>
      <c r="P28" s="668"/>
      <c r="Q28" s="669"/>
      <c r="R28" s="108"/>
    </row>
    <row r="29" spans="1:18" s="96" customFormat="1" ht="20.25" customHeight="1">
      <c r="A29" s="727" t="s">
        <v>344</v>
      </c>
      <c r="B29" s="728"/>
      <c r="C29" s="728"/>
      <c r="D29" s="729"/>
      <c r="E29" s="174" t="s">
        <v>378</v>
      </c>
      <c r="F29" s="697">
        <f>F23+7</f>
        <v>43973</v>
      </c>
      <c r="G29" s="698"/>
      <c r="H29" s="697" t="s">
        <v>205</v>
      </c>
      <c r="I29" s="698"/>
      <c r="J29" s="697" t="s">
        <v>205</v>
      </c>
      <c r="K29" s="698"/>
      <c r="L29" s="697" t="s">
        <v>205</v>
      </c>
      <c r="M29" s="734"/>
      <c r="N29" s="652">
        <f>N23+7</f>
        <v>43999</v>
      </c>
      <c r="O29" s="653"/>
      <c r="P29" s="674">
        <f>P23+7</f>
        <v>44003</v>
      </c>
      <c r="Q29" s="653"/>
      <c r="R29" s="109"/>
    </row>
    <row r="30" spans="1:18" s="96" customFormat="1" ht="20.25" customHeight="1">
      <c r="A30" s="727" t="s">
        <v>379</v>
      </c>
      <c r="B30" s="728"/>
      <c r="C30" s="728"/>
      <c r="D30" s="729"/>
      <c r="E30" s="174" t="s">
        <v>380</v>
      </c>
      <c r="F30" s="697">
        <f>F24+7</f>
        <v>43975</v>
      </c>
      <c r="G30" s="698"/>
      <c r="H30" s="697" t="s">
        <v>205</v>
      </c>
      <c r="I30" s="698"/>
      <c r="J30" s="697" t="s">
        <v>205</v>
      </c>
      <c r="K30" s="698"/>
      <c r="L30" s="697" t="s">
        <v>205</v>
      </c>
      <c r="M30" s="734"/>
      <c r="N30" s="654"/>
      <c r="O30" s="655"/>
      <c r="P30" s="675"/>
      <c r="Q30" s="655"/>
      <c r="R30" s="109"/>
    </row>
    <row r="31" spans="1:18" s="96" customFormat="1" ht="20.25" customHeight="1">
      <c r="A31" s="727" t="s">
        <v>381</v>
      </c>
      <c r="B31" s="728"/>
      <c r="C31" s="728"/>
      <c r="D31" s="729"/>
      <c r="E31" s="174" t="s">
        <v>382</v>
      </c>
      <c r="F31" s="697">
        <f>F25+7</f>
        <v>43977</v>
      </c>
      <c r="G31" s="698"/>
      <c r="H31" s="697" t="s">
        <v>205</v>
      </c>
      <c r="I31" s="698"/>
      <c r="J31" s="697" t="s">
        <v>205</v>
      </c>
      <c r="K31" s="698"/>
      <c r="L31" s="697" t="s">
        <v>205</v>
      </c>
      <c r="M31" s="734"/>
      <c r="N31" s="654"/>
      <c r="O31" s="655"/>
      <c r="P31" s="675"/>
      <c r="Q31" s="655"/>
      <c r="R31" s="109"/>
    </row>
    <row r="32" spans="1:18" s="96" customFormat="1" ht="20.25" customHeight="1">
      <c r="A32" s="727" t="s">
        <v>350</v>
      </c>
      <c r="B32" s="728"/>
      <c r="C32" s="728"/>
      <c r="D32" s="729"/>
      <c r="E32" s="174" t="s">
        <v>383</v>
      </c>
      <c r="F32" s="697">
        <f>F26+7</f>
        <v>43981</v>
      </c>
      <c r="G32" s="698"/>
      <c r="H32" s="725" t="s">
        <v>205</v>
      </c>
      <c r="I32" s="726"/>
      <c r="J32" s="725" t="s">
        <v>205</v>
      </c>
      <c r="K32" s="726"/>
      <c r="L32" s="697" t="s">
        <v>205</v>
      </c>
      <c r="M32" s="734"/>
      <c r="N32" s="654"/>
      <c r="O32" s="655"/>
      <c r="P32" s="675"/>
      <c r="Q32" s="655"/>
      <c r="R32" s="109"/>
    </row>
    <row r="33" spans="1:18" s="96" customFormat="1" ht="20.25" customHeight="1">
      <c r="A33" s="727" t="s">
        <v>384</v>
      </c>
      <c r="B33" s="728"/>
      <c r="C33" s="728"/>
      <c r="D33" s="729"/>
      <c r="E33" s="174" t="s">
        <v>385</v>
      </c>
      <c r="F33" s="697" t="s">
        <v>205</v>
      </c>
      <c r="G33" s="698"/>
      <c r="H33" s="697">
        <v>43972</v>
      </c>
      <c r="I33" s="698"/>
      <c r="J33" s="725" t="s">
        <v>205</v>
      </c>
      <c r="K33" s="726"/>
      <c r="L33" s="697" t="s">
        <v>205</v>
      </c>
      <c r="M33" s="734"/>
      <c r="N33" s="654"/>
      <c r="O33" s="655"/>
      <c r="P33" s="675"/>
      <c r="Q33" s="655"/>
      <c r="R33" s="109"/>
    </row>
    <row r="34" spans="1:18" s="96" customFormat="1" ht="20.25" customHeight="1">
      <c r="A34" s="727" t="s">
        <v>386</v>
      </c>
      <c r="B34" s="728"/>
      <c r="C34" s="728"/>
      <c r="D34" s="729"/>
      <c r="E34" s="174" t="s">
        <v>387</v>
      </c>
      <c r="F34" s="697" t="s">
        <v>205</v>
      </c>
      <c r="G34" s="698"/>
      <c r="H34" s="697">
        <f>H27+9</f>
        <v>43974</v>
      </c>
      <c r="I34" s="698"/>
      <c r="J34" s="177">
        <f>J16+14</f>
        <v>43976</v>
      </c>
      <c r="K34" s="175">
        <f>J34+1</f>
        <v>43977</v>
      </c>
      <c r="L34" s="697">
        <f>L22+7</f>
        <v>43977</v>
      </c>
      <c r="M34" s="734"/>
      <c r="N34" s="656"/>
      <c r="O34" s="657"/>
      <c r="P34" s="703"/>
      <c r="Q34" s="657"/>
      <c r="R34" s="109"/>
    </row>
    <row r="35" spans="1:18" s="96" customFormat="1" ht="20.25" customHeight="1">
      <c r="A35" s="720" t="s">
        <v>356</v>
      </c>
      <c r="B35" s="721"/>
      <c r="C35" s="721"/>
      <c r="D35" s="722"/>
      <c r="E35" s="170" t="s">
        <v>388</v>
      </c>
      <c r="F35" s="704">
        <f>F29+7</f>
        <v>43980</v>
      </c>
      <c r="G35" s="705"/>
      <c r="H35" s="704" t="s">
        <v>205</v>
      </c>
      <c r="I35" s="705"/>
      <c r="J35" s="704" t="s">
        <v>205</v>
      </c>
      <c r="K35" s="705"/>
      <c r="L35" s="704" t="s">
        <v>205</v>
      </c>
      <c r="M35" s="718"/>
      <c r="N35" s="660">
        <f>N29+7</f>
        <v>44006</v>
      </c>
      <c r="O35" s="667"/>
      <c r="P35" s="666">
        <f>N35+4</f>
        <v>44010</v>
      </c>
      <c r="Q35" s="667"/>
      <c r="R35" s="108"/>
    </row>
    <row r="36" spans="1:18" s="96" customFormat="1" ht="20.25" customHeight="1">
      <c r="A36" s="720" t="s">
        <v>389</v>
      </c>
      <c r="B36" s="721"/>
      <c r="C36" s="721"/>
      <c r="D36" s="722"/>
      <c r="E36" s="170" t="s">
        <v>390</v>
      </c>
      <c r="F36" s="704">
        <f>F30+7</f>
        <v>43982</v>
      </c>
      <c r="G36" s="705"/>
      <c r="H36" s="704" t="s">
        <v>205</v>
      </c>
      <c r="I36" s="705"/>
      <c r="J36" s="704" t="s">
        <v>205</v>
      </c>
      <c r="K36" s="705"/>
      <c r="L36" s="704" t="s">
        <v>205</v>
      </c>
      <c r="M36" s="718"/>
      <c r="N36" s="662"/>
      <c r="O36" s="669"/>
      <c r="P36" s="668"/>
      <c r="Q36" s="669"/>
      <c r="R36" s="108"/>
    </row>
    <row r="37" spans="1:18" s="96" customFormat="1" ht="20.25" customHeight="1">
      <c r="A37" s="720" t="s">
        <v>391</v>
      </c>
      <c r="B37" s="721"/>
      <c r="C37" s="721"/>
      <c r="D37" s="722"/>
      <c r="E37" s="170" t="s">
        <v>205</v>
      </c>
      <c r="F37" s="704">
        <f>F31+7</f>
        <v>43984</v>
      </c>
      <c r="G37" s="705"/>
      <c r="H37" s="704" t="s">
        <v>205</v>
      </c>
      <c r="I37" s="705"/>
      <c r="J37" s="704" t="s">
        <v>205</v>
      </c>
      <c r="K37" s="705"/>
      <c r="L37" s="704" t="s">
        <v>205</v>
      </c>
      <c r="M37" s="718"/>
      <c r="N37" s="662"/>
      <c r="O37" s="669"/>
      <c r="P37" s="668"/>
      <c r="Q37" s="669"/>
      <c r="R37" s="108"/>
    </row>
    <row r="38" spans="1:18" s="96" customFormat="1" ht="20.25" customHeight="1">
      <c r="A38" s="720" t="s">
        <v>391</v>
      </c>
      <c r="B38" s="721"/>
      <c r="C38" s="721"/>
      <c r="D38" s="722"/>
      <c r="E38" s="170" t="s">
        <v>205</v>
      </c>
      <c r="F38" s="704">
        <f>F32+7</f>
        <v>43988</v>
      </c>
      <c r="G38" s="705"/>
      <c r="H38" s="715" t="s">
        <v>205</v>
      </c>
      <c r="I38" s="763"/>
      <c r="J38" s="723" t="s">
        <v>205</v>
      </c>
      <c r="K38" s="724"/>
      <c r="L38" s="704" t="s">
        <v>205</v>
      </c>
      <c r="M38" s="718"/>
      <c r="N38" s="662"/>
      <c r="O38" s="669"/>
      <c r="P38" s="668"/>
      <c r="Q38" s="669"/>
      <c r="R38" s="108"/>
    </row>
    <row r="39" spans="1:18" s="96" customFormat="1" ht="20.25" customHeight="1">
      <c r="A39" s="720" t="s">
        <v>392</v>
      </c>
      <c r="B39" s="721"/>
      <c r="C39" s="721"/>
      <c r="D39" s="722"/>
      <c r="E39" s="170" t="s">
        <v>393</v>
      </c>
      <c r="F39" s="704" t="s">
        <v>205</v>
      </c>
      <c r="G39" s="705"/>
      <c r="H39" s="704">
        <f>H33+7</f>
        <v>43979</v>
      </c>
      <c r="I39" s="705"/>
      <c r="J39" s="169">
        <f>J15+21</f>
        <v>43976</v>
      </c>
      <c r="K39" s="253">
        <f>J39+1</f>
        <v>43977</v>
      </c>
      <c r="L39" s="704">
        <f>L21+14</f>
        <v>43981</v>
      </c>
      <c r="M39" s="718"/>
      <c r="N39" s="662"/>
      <c r="O39" s="669"/>
      <c r="P39" s="668"/>
      <c r="Q39" s="669"/>
      <c r="R39" s="108"/>
    </row>
    <row r="40" spans="1:18" s="96" customFormat="1" ht="20.25" customHeight="1">
      <c r="A40" s="720" t="s">
        <v>391</v>
      </c>
      <c r="B40" s="721"/>
      <c r="C40" s="721"/>
      <c r="D40" s="722"/>
      <c r="E40" s="170" t="s">
        <v>205</v>
      </c>
      <c r="F40" s="704" t="s">
        <v>205</v>
      </c>
      <c r="G40" s="705"/>
      <c r="H40" s="704">
        <f>H34+7</f>
        <v>43981</v>
      </c>
      <c r="I40" s="705"/>
      <c r="J40" s="169">
        <f>J34+7</f>
        <v>43983</v>
      </c>
      <c r="K40" s="171">
        <f>J40+1</f>
        <v>43984</v>
      </c>
      <c r="L40" s="704">
        <f>L34+7</f>
        <v>43984</v>
      </c>
      <c r="M40" s="718"/>
      <c r="N40" s="662"/>
      <c r="O40" s="669"/>
      <c r="P40" s="668"/>
      <c r="Q40" s="669"/>
      <c r="R40" s="108"/>
    </row>
    <row r="41" spans="1:18" s="96" customFormat="1" ht="20.25" customHeight="1">
      <c r="A41" s="727" t="s">
        <v>391</v>
      </c>
      <c r="B41" s="728"/>
      <c r="C41" s="728"/>
      <c r="D41" s="729"/>
      <c r="E41" s="198" t="s">
        <v>205</v>
      </c>
      <c r="F41" s="697">
        <f>F35+7</f>
        <v>43987</v>
      </c>
      <c r="G41" s="698"/>
      <c r="H41" s="697" t="s">
        <v>205</v>
      </c>
      <c r="I41" s="698"/>
      <c r="J41" s="697" t="s">
        <v>205</v>
      </c>
      <c r="K41" s="698"/>
      <c r="L41" s="697" t="s">
        <v>205</v>
      </c>
      <c r="M41" s="734"/>
      <c r="N41" s="652">
        <f>N35+7</f>
        <v>44013</v>
      </c>
      <c r="O41" s="653"/>
      <c r="P41" s="674">
        <f>P35+7</f>
        <v>44017</v>
      </c>
      <c r="Q41" s="653"/>
      <c r="R41" s="109"/>
    </row>
    <row r="42" spans="1:18" s="96" customFormat="1" ht="20.25" customHeight="1">
      <c r="A42" s="727" t="s">
        <v>391</v>
      </c>
      <c r="B42" s="728"/>
      <c r="C42" s="728"/>
      <c r="D42" s="729"/>
      <c r="E42" s="198" t="s">
        <v>205</v>
      </c>
      <c r="F42" s="697">
        <f>F36+7</f>
        <v>43989</v>
      </c>
      <c r="G42" s="698"/>
      <c r="H42" s="697" t="s">
        <v>205</v>
      </c>
      <c r="I42" s="698"/>
      <c r="J42" s="697" t="s">
        <v>205</v>
      </c>
      <c r="K42" s="698"/>
      <c r="L42" s="697" t="s">
        <v>205</v>
      </c>
      <c r="M42" s="734"/>
      <c r="N42" s="654"/>
      <c r="O42" s="655"/>
      <c r="P42" s="675"/>
      <c r="Q42" s="655"/>
      <c r="R42" s="109"/>
    </row>
    <row r="43" spans="1:18" s="96" customFormat="1" ht="20.25" customHeight="1">
      <c r="A43" s="727" t="s">
        <v>391</v>
      </c>
      <c r="B43" s="728"/>
      <c r="C43" s="728"/>
      <c r="D43" s="729"/>
      <c r="E43" s="198" t="s">
        <v>205</v>
      </c>
      <c r="F43" s="697">
        <f>F37+7</f>
        <v>43991</v>
      </c>
      <c r="G43" s="698"/>
      <c r="H43" s="697" t="s">
        <v>205</v>
      </c>
      <c r="I43" s="698"/>
      <c r="J43" s="697" t="s">
        <v>205</v>
      </c>
      <c r="K43" s="698"/>
      <c r="L43" s="697" t="s">
        <v>205</v>
      </c>
      <c r="M43" s="734"/>
      <c r="N43" s="654"/>
      <c r="O43" s="655"/>
      <c r="P43" s="675"/>
      <c r="Q43" s="655"/>
      <c r="R43" s="109"/>
    </row>
    <row r="44" spans="1:18" s="96" customFormat="1" ht="20.25" customHeight="1">
      <c r="A44" s="727" t="s">
        <v>391</v>
      </c>
      <c r="B44" s="728"/>
      <c r="C44" s="728"/>
      <c r="D44" s="729"/>
      <c r="E44" s="174" t="s">
        <v>205</v>
      </c>
      <c r="F44" s="697">
        <f>F38+7</f>
        <v>43995</v>
      </c>
      <c r="G44" s="698"/>
      <c r="H44" s="697" t="s">
        <v>205</v>
      </c>
      <c r="I44" s="698"/>
      <c r="J44" s="725" t="s">
        <v>205</v>
      </c>
      <c r="K44" s="726"/>
      <c r="L44" s="697" t="s">
        <v>205</v>
      </c>
      <c r="M44" s="734"/>
      <c r="N44" s="654"/>
      <c r="O44" s="655"/>
      <c r="P44" s="675"/>
      <c r="Q44" s="655"/>
      <c r="R44" s="109"/>
    </row>
    <row r="45" spans="1:18" s="96" customFormat="1" ht="20.25" customHeight="1">
      <c r="A45" s="727" t="s">
        <v>391</v>
      </c>
      <c r="B45" s="728"/>
      <c r="C45" s="728"/>
      <c r="D45" s="729"/>
      <c r="E45" s="174" t="s">
        <v>205</v>
      </c>
      <c r="F45" s="697" t="s">
        <v>205</v>
      </c>
      <c r="G45" s="698"/>
      <c r="H45" s="697">
        <f>H39+7</f>
        <v>43986</v>
      </c>
      <c r="I45" s="698"/>
      <c r="J45" s="177">
        <f>J39+7</f>
        <v>43983</v>
      </c>
      <c r="K45" s="175">
        <f>J45+1</f>
        <v>43984</v>
      </c>
      <c r="L45" s="697">
        <f>L39+7</f>
        <v>43988</v>
      </c>
      <c r="M45" s="734"/>
      <c r="N45" s="654"/>
      <c r="O45" s="655"/>
      <c r="P45" s="675"/>
      <c r="Q45" s="655"/>
      <c r="R45" s="109"/>
    </row>
    <row r="46" spans="1:18" s="96" customFormat="1" ht="20.25" customHeight="1">
      <c r="A46" s="727" t="s">
        <v>391</v>
      </c>
      <c r="B46" s="728"/>
      <c r="C46" s="728"/>
      <c r="D46" s="729"/>
      <c r="E46" s="178" t="s">
        <v>205</v>
      </c>
      <c r="F46" s="697" t="s">
        <v>205</v>
      </c>
      <c r="G46" s="698"/>
      <c r="H46" s="697">
        <f>H40+7</f>
        <v>43988</v>
      </c>
      <c r="I46" s="698"/>
      <c r="J46" s="177">
        <f>J40+7</f>
        <v>43990</v>
      </c>
      <c r="K46" s="175">
        <f>J46+1</f>
        <v>43991</v>
      </c>
      <c r="L46" s="697">
        <f>L40+7</f>
        <v>43991</v>
      </c>
      <c r="M46" s="734"/>
      <c r="N46" s="656"/>
      <c r="O46" s="657"/>
      <c r="P46" s="703"/>
      <c r="Q46" s="657"/>
      <c r="R46" s="109"/>
    </row>
    <row r="47" spans="1:18" s="96" customFormat="1" ht="20.25" customHeight="1">
      <c r="A47" s="720" t="s">
        <v>391</v>
      </c>
      <c r="B47" s="721"/>
      <c r="C47" s="721"/>
      <c r="D47" s="722"/>
      <c r="E47" s="173" t="s">
        <v>205</v>
      </c>
      <c r="F47" s="704">
        <f>F41+7</f>
        <v>43994</v>
      </c>
      <c r="G47" s="705"/>
      <c r="H47" s="704" t="s">
        <v>205</v>
      </c>
      <c r="I47" s="705"/>
      <c r="J47" s="704" t="s">
        <v>205</v>
      </c>
      <c r="K47" s="705"/>
      <c r="L47" s="704" t="s">
        <v>205</v>
      </c>
      <c r="M47" s="718"/>
      <c r="N47" s="660">
        <f>N41+7</f>
        <v>44020</v>
      </c>
      <c r="O47" s="667"/>
      <c r="P47" s="666">
        <f>N47+4</f>
        <v>44024</v>
      </c>
      <c r="Q47" s="667"/>
      <c r="R47" s="108"/>
    </row>
    <row r="48" spans="1:18" s="96" customFormat="1" ht="20.25" customHeight="1">
      <c r="A48" s="720" t="s">
        <v>391</v>
      </c>
      <c r="B48" s="721"/>
      <c r="C48" s="721"/>
      <c r="D48" s="722"/>
      <c r="E48" s="168" t="s">
        <v>205</v>
      </c>
      <c r="F48" s="704">
        <f>F42+7</f>
        <v>43996</v>
      </c>
      <c r="G48" s="705"/>
      <c r="H48" s="704" t="s">
        <v>205</v>
      </c>
      <c r="I48" s="705"/>
      <c r="J48" s="704" t="s">
        <v>205</v>
      </c>
      <c r="K48" s="705"/>
      <c r="L48" s="704" t="s">
        <v>205</v>
      </c>
      <c r="M48" s="718"/>
      <c r="N48" s="662"/>
      <c r="O48" s="669"/>
      <c r="P48" s="668"/>
      <c r="Q48" s="669"/>
      <c r="R48" s="108"/>
    </row>
    <row r="49" spans="1:18" s="96" customFormat="1" ht="20.25" customHeight="1">
      <c r="A49" s="720" t="s">
        <v>391</v>
      </c>
      <c r="B49" s="721"/>
      <c r="C49" s="721"/>
      <c r="D49" s="722"/>
      <c r="E49" s="170" t="s">
        <v>205</v>
      </c>
      <c r="F49" s="704">
        <f>F43+7</f>
        <v>43998</v>
      </c>
      <c r="G49" s="705"/>
      <c r="H49" s="704" t="s">
        <v>205</v>
      </c>
      <c r="I49" s="705"/>
      <c r="J49" s="704" t="s">
        <v>205</v>
      </c>
      <c r="K49" s="705"/>
      <c r="L49" s="704" t="s">
        <v>205</v>
      </c>
      <c r="M49" s="718"/>
      <c r="N49" s="662"/>
      <c r="O49" s="669"/>
      <c r="P49" s="668"/>
      <c r="Q49" s="669"/>
      <c r="R49" s="108"/>
    </row>
    <row r="50" spans="1:18" s="96" customFormat="1" ht="20.25" customHeight="1">
      <c r="A50" s="720" t="s">
        <v>391</v>
      </c>
      <c r="B50" s="721"/>
      <c r="C50" s="721"/>
      <c r="D50" s="722"/>
      <c r="E50" s="173" t="s">
        <v>205</v>
      </c>
      <c r="F50" s="704">
        <f>F44+7</f>
        <v>44002</v>
      </c>
      <c r="G50" s="705"/>
      <c r="H50" s="715" t="s">
        <v>205</v>
      </c>
      <c r="I50" s="763"/>
      <c r="J50" s="723" t="s">
        <v>205</v>
      </c>
      <c r="K50" s="724"/>
      <c r="L50" s="704" t="s">
        <v>205</v>
      </c>
      <c r="M50" s="718"/>
      <c r="N50" s="662"/>
      <c r="O50" s="669"/>
      <c r="P50" s="668"/>
      <c r="Q50" s="669"/>
      <c r="R50" s="108"/>
    </row>
    <row r="51" spans="1:18" s="96" customFormat="1" ht="20.25" customHeight="1">
      <c r="A51" s="720" t="s">
        <v>391</v>
      </c>
      <c r="B51" s="721"/>
      <c r="C51" s="721"/>
      <c r="D51" s="722"/>
      <c r="E51" s="168" t="s">
        <v>205</v>
      </c>
      <c r="F51" s="704" t="s">
        <v>205</v>
      </c>
      <c r="G51" s="705"/>
      <c r="H51" s="704">
        <f>H45+7</f>
        <v>43993</v>
      </c>
      <c r="I51" s="705"/>
      <c r="J51" s="169">
        <f>J45+7</f>
        <v>43990</v>
      </c>
      <c r="K51" s="171">
        <f>J51+1</f>
        <v>43991</v>
      </c>
      <c r="L51" s="704">
        <f>L45+7</f>
        <v>43995</v>
      </c>
      <c r="M51" s="718"/>
      <c r="N51" s="662"/>
      <c r="O51" s="669"/>
      <c r="P51" s="668"/>
      <c r="Q51" s="669"/>
      <c r="R51" s="108"/>
    </row>
    <row r="52" spans="1:18" s="96" customFormat="1" ht="20.25" customHeight="1">
      <c r="A52" s="720" t="s">
        <v>391</v>
      </c>
      <c r="B52" s="721"/>
      <c r="C52" s="721"/>
      <c r="D52" s="722"/>
      <c r="E52" s="172" t="s">
        <v>205</v>
      </c>
      <c r="F52" s="723" t="s">
        <v>205</v>
      </c>
      <c r="G52" s="724"/>
      <c r="H52" s="704">
        <f>H46+7</f>
        <v>43995</v>
      </c>
      <c r="I52" s="705"/>
      <c r="J52" s="169">
        <f>J46+7</f>
        <v>43997</v>
      </c>
      <c r="K52" s="171">
        <f>J52+1</f>
        <v>43998</v>
      </c>
      <c r="L52" s="704">
        <f>L46+7</f>
        <v>43998</v>
      </c>
      <c r="M52" s="718"/>
      <c r="N52" s="664"/>
      <c r="O52" s="671"/>
      <c r="P52" s="670"/>
      <c r="Q52" s="671"/>
      <c r="R52" s="108"/>
    </row>
    <row r="53" spans="1:18" s="96" customFormat="1" ht="20.25" customHeight="1">
      <c r="A53" s="727" t="s">
        <v>391</v>
      </c>
      <c r="B53" s="728"/>
      <c r="C53" s="728"/>
      <c r="D53" s="729"/>
      <c r="E53" s="174" t="s">
        <v>205</v>
      </c>
      <c r="F53" s="697">
        <f>F47+7</f>
        <v>44001</v>
      </c>
      <c r="G53" s="698"/>
      <c r="H53" s="697" t="s">
        <v>205</v>
      </c>
      <c r="I53" s="698"/>
      <c r="J53" s="697" t="s">
        <v>205</v>
      </c>
      <c r="K53" s="698"/>
      <c r="L53" s="697" t="s">
        <v>205</v>
      </c>
      <c r="M53" s="734"/>
      <c r="N53" s="652">
        <f>N47+7</f>
        <v>44027</v>
      </c>
      <c r="O53" s="653"/>
      <c r="P53" s="674">
        <f>P47+7</f>
        <v>44031</v>
      </c>
      <c r="Q53" s="653"/>
      <c r="R53" s="109"/>
    </row>
    <row r="54" spans="1:18" s="96" customFormat="1" ht="20.25" customHeight="1">
      <c r="A54" s="727" t="s">
        <v>391</v>
      </c>
      <c r="B54" s="728"/>
      <c r="C54" s="728"/>
      <c r="D54" s="729"/>
      <c r="E54" s="176" t="s">
        <v>205</v>
      </c>
      <c r="F54" s="697">
        <f>F48+7</f>
        <v>44003</v>
      </c>
      <c r="G54" s="698"/>
      <c r="H54" s="697" t="s">
        <v>205</v>
      </c>
      <c r="I54" s="698"/>
      <c r="J54" s="697" t="s">
        <v>205</v>
      </c>
      <c r="K54" s="698"/>
      <c r="L54" s="697" t="s">
        <v>205</v>
      </c>
      <c r="M54" s="734"/>
      <c r="N54" s="654"/>
      <c r="O54" s="655"/>
      <c r="P54" s="675"/>
      <c r="Q54" s="655"/>
      <c r="R54" s="109"/>
    </row>
    <row r="55" spans="1:18" s="96" customFormat="1" ht="20.25" customHeight="1">
      <c r="A55" s="727" t="s">
        <v>391</v>
      </c>
      <c r="B55" s="728"/>
      <c r="C55" s="728"/>
      <c r="D55" s="729"/>
      <c r="E55" s="178" t="s">
        <v>205</v>
      </c>
      <c r="F55" s="697">
        <f>F49+7</f>
        <v>44005</v>
      </c>
      <c r="G55" s="698"/>
      <c r="H55" s="697" t="s">
        <v>205</v>
      </c>
      <c r="I55" s="698"/>
      <c r="J55" s="697" t="s">
        <v>205</v>
      </c>
      <c r="K55" s="698"/>
      <c r="L55" s="697" t="s">
        <v>205</v>
      </c>
      <c r="M55" s="734"/>
      <c r="N55" s="654"/>
      <c r="O55" s="655"/>
      <c r="P55" s="675"/>
      <c r="Q55" s="655"/>
      <c r="R55" s="109"/>
    </row>
    <row r="56" spans="1:18" s="96" customFormat="1" ht="20.25" customHeight="1">
      <c r="A56" s="727" t="s">
        <v>391</v>
      </c>
      <c r="B56" s="728"/>
      <c r="C56" s="728"/>
      <c r="D56" s="729"/>
      <c r="E56" s="174" t="s">
        <v>205</v>
      </c>
      <c r="F56" s="697">
        <f>F50+7</f>
        <v>44009</v>
      </c>
      <c r="G56" s="698"/>
      <c r="H56" s="194"/>
      <c r="I56" s="194"/>
      <c r="J56" s="725" t="s">
        <v>205</v>
      </c>
      <c r="K56" s="726"/>
      <c r="L56" s="697" t="s">
        <v>205</v>
      </c>
      <c r="M56" s="734"/>
      <c r="N56" s="654"/>
      <c r="O56" s="655"/>
      <c r="P56" s="675"/>
      <c r="Q56" s="655"/>
      <c r="R56" s="109"/>
    </row>
    <row r="57" spans="1:18" s="96" customFormat="1" ht="20.25" customHeight="1">
      <c r="A57" s="727" t="s">
        <v>391</v>
      </c>
      <c r="B57" s="728"/>
      <c r="C57" s="728"/>
      <c r="D57" s="729"/>
      <c r="E57" s="176" t="s">
        <v>205</v>
      </c>
      <c r="F57" s="697" t="s">
        <v>205</v>
      </c>
      <c r="G57" s="698"/>
      <c r="H57" s="697">
        <f>H51+7</f>
        <v>44000</v>
      </c>
      <c r="I57" s="698"/>
      <c r="J57" s="177">
        <f>J51+7</f>
        <v>43997</v>
      </c>
      <c r="K57" s="175">
        <f>J57+1</f>
        <v>43998</v>
      </c>
      <c r="L57" s="697">
        <f>L51+7</f>
        <v>44002</v>
      </c>
      <c r="M57" s="734"/>
      <c r="N57" s="654"/>
      <c r="O57" s="655"/>
      <c r="P57" s="675"/>
      <c r="Q57" s="655"/>
      <c r="R57" s="109"/>
    </row>
    <row r="58" spans="1:18" s="96" customFormat="1" ht="20.25" customHeight="1">
      <c r="A58" s="744" t="s">
        <v>391</v>
      </c>
      <c r="B58" s="745"/>
      <c r="C58" s="745"/>
      <c r="D58" s="746"/>
      <c r="E58" s="180" t="s">
        <v>205</v>
      </c>
      <c r="F58" s="736" t="s">
        <v>205</v>
      </c>
      <c r="G58" s="737"/>
      <c r="H58" s="699">
        <f>H52+7</f>
        <v>44002</v>
      </c>
      <c r="I58" s="700"/>
      <c r="J58" s="195">
        <f>J52+7</f>
        <v>44004</v>
      </c>
      <c r="K58" s="196">
        <f>J58+1</f>
        <v>44005</v>
      </c>
      <c r="L58" s="736">
        <f>L52+7</f>
        <v>44005</v>
      </c>
      <c r="M58" s="741"/>
      <c r="N58" s="654"/>
      <c r="O58" s="655"/>
      <c r="P58" s="675"/>
      <c r="Q58" s="677"/>
      <c r="R58" s="109"/>
    </row>
    <row r="59" spans="1:20" s="181" customFormat="1" ht="15" customHeight="1">
      <c r="A59" s="325" t="s">
        <v>394</v>
      </c>
      <c r="B59" s="104"/>
      <c r="C59" s="104"/>
      <c r="D59" s="104"/>
      <c r="E59" s="104"/>
      <c r="F59" s="326"/>
      <c r="G59" s="326"/>
      <c r="H59" s="327"/>
      <c r="I59" s="326"/>
      <c r="J59" s="326"/>
      <c r="K59" s="326"/>
      <c r="L59" s="326"/>
      <c r="M59" s="326"/>
      <c r="N59" s="326"/>
      <c r="O59" s="326"/>
      <c r="P59" s="326"/>
      <c r="Q59" s="326"/>
      <c r="R59" s="111"/>
      <c r="S59" s="111"/>
      <c r="T59" s="111"/>
    </row>
    <row r="60" spans="1:20" ht="30.75" customHeight="1">
      <c r="A60" s="104"/>
      <c r="B60" s="112"/>
      <c r="C60" s="112"/>
      <c r="D60" s="112"/>
      <c r="E60" s="112"/>
      <c r="F60" s="112"/>
      <c r="G60" s="112"/>
      <c r="H60" s="113"/>
      <c r="I60" s="112"/>
      <c r="J60" s="112"/>
      <c r="K60" s="112"/>
      <c r="L60" s="112"/>
      <c r="M60" s="112"/>
      <c r="N60" s="112"/>
      <c r="O60" s="112"/>
      <c r="P60" s="112"/>
      <c r="Q60" s="112"/>
      <c r="R60" s="114"/>
      <c r="S60" s="114"/>
      <c r="T60" s="114"/>
    </row>
    <row r="61" spans="1:24" ht="40.5" customHeight="1">
      <c r="A61" s="701" t="s">
        <v>395</v>
      </c>
      <c r="B61" s="702"/>
      <c r="C61" s="323" t="s">
        <v>396</v>
      </c>
      <c r="D61" s="105"/>
      <c r="E61" s="115"/>
      <c r="F61" s="106"/>
      <c r="G61" s="106"/>
      <c r="H61" s="62"/>
      <c r="I61" s="62"/>
      <c r="J61" s="166"/>
      <c r="K61" s="62"/>
      <c r="L61" s="62"/>
      <c r="M61" s="64"/>
      <c r="N61" s="107"/>
      <c r="O61" s="64"/>
      <c r="P61" s="62"/>
      <c r="Q61" s="62"/>
      <c r="R61" s="110"/>
      <c r="S61" s="62"/>
      <c r="T61" s="62"/>
      <c r="U61" s="62"/>
      <c r="V61" s="62"/>
      <c r="W61" s="62"/>
      <c r="X61" s="62"/>
    </row>
    <row r="62" spans="1:19" ht="22.5" customHeight="1">
      <c r="A62" s="713"/>
      <c r="B62" s="714"/>
      <c r="C62" s="714"/>
      <c r="D62" s="714"/>
      <c r="E62" s="327"/>
      <c r="F62" s="687" t="s">
        <v>194</v>
      </c>
      <c r="G62" s="688"/>
      <c r="H62" s="687" t="s">
        <v>254</v>
      </c>
      <c r="I62" s="688"/>
      <c r="J62" s="687" t="s">
        <v>397</v>
      </c>
      <c r="K62" s="688"/>
      <c r="L62" s="689" t="s">
        <v>259</v>
      </c>
      <c r="M62" s="688"/>
      <c r="N62" s="687" t="s">
        <v>193</v>
      </c>
      <c r="O62" s="690"/>
      <c r="P62" s="691" t="s">
        <v>196</v>
      </c>
      <c r="Q62" s="688"/>
      <c r="R62" s="689" t="s">
        <v>239</v>
      </c>
      <c r="S62" s="688"/>
    </row>
    <row r="63" spans="1:19" ht="13.5" customHeight="1">
      <c r="A63" s="692" t="s">
        <v>1</v>
      </c>
      <c r="B63" s="693"/>
      <c r="C63" s="693"/>
      <c r="D63" s="693"/>
      <c r="E63" s="116" t="s">
        <v>2</v>
      </c>
      <c r="F63" s="694" t="s">
        <v>398</v>
      </c>
      <c r="G63" s="695"/>
      <c r="H63" s="694" t="s">
        <v>399</v>
      </c>
      <c r="I63" s="695"/>
      <c r="J63" s="679" t="s">
        <v>240</v>
      </c>
      <c r="K63" s="682"/>
      <c r="L63" s="696" t="s">
        <v>199</v>
      </c>
      <c r="M63" s="695"/>
      <c r="N63" s="679" t="s">
        <v>199</v>
      </c>
      <c r="O63" s="680"/>
      <c r="P63" s="681" t="s">
        <v>399</v>
      </c>
      <c r="Q63" s="682"/>
      <c r="R63" s="683" t="s">
        <v>342</v>
      </c>
      <c r="S63" s="682"/>
    </row>
    <row r="64" spans="1:19" ht="20.25" customHeight="1">
      <c r="A64" s="764" t="s">
        <v>400</v>
      </c>
      <c r="B64" s="765"/>
      <c r="C64" s="765"/>
      <c r="D64" s="766"/>
      <c r="E64" s="286">
        <v>3</v>
      </c>
      <c r="F64" s="742">
        <v>43957</v>
      </c>
      <c r="G64" s="743"/>
      <c r="H64" s="742" t="s">
        <v>152</v>
      </c>
      <c r="I64" s="743"/>
      <c r="J64" s="742" t="s">
        <v>152</v>
      </c>
      <c r="K64" s="743"/>
      <c r="L64" s="742" t="s">
        <v>152</v>
      </c>
      <c r="M64" s="743"/>
      <c r="N64" s="742" t="s">
        <v>152</v>
      </c>
      <c r="O64" s="767"/>
      <c r="P64" s="684">
        <f>F64+22</f>
        <v>43979</v>
      </c>
      <c r="Q64" s="685"/>
      <c r="R64" s="686">
        <f>P64+6</f>
        <v>43985</v>
      </c>
      <c r="S64" s="685"/>
    </row>
    <row r="65" spans="1:19" ht="20.25" customHeight="1">
      <c r="A65" s="715" t="s">
        <v>153</v>
      </c>
      <c r="B65" s="716"/>
      <c r="C65" s="716"/>
      <c r="D65" s="717"/>
      <c r="E65" s="182" t="s">
        <v>401</v>
      </c>
      <c r="F65" s="704" t="s">
        <v>205</v>
      </c>
      <c r="G65" s="705"/>
      <c r="H65" s="704">
        <f>F64+1</f>
        <v>43958</v>
      </c>
      <c r="I65" s="705"/>
      <c r="J65" s="704" t="s">
        <v>205</v>
      </c>
      <c r="K65" s="705"/>
      <c r="L65" s="704" t="s">
        <v>152</v>
      </c>
      <c r="M65" s="705"/>
      <c r="N65" s="704" t="s">
        <v>152</v>
      </c>
      <c r="O65" s="718"/>
      <c r="P65" s="662"/>
      <c r="Q65" s="669"/>
      <c r="R65" s="663"/>
      <c r="S65" s="669"/>
    </row>
    <row r="66" spans="1:19" ht="20.25" customHeight="1">
      <c r="A66" s="715" t="s">
        <v>153</v>
      </c>
      <c r="B66" s="716"/>
      <c r="C66" s="716"/>
      <c r="D66" s="717"/>
      <c r="E66" s="182" t="s">
        <v>401</v>
      </c>
      <c r="F66" s="704" t="s">
        <v>152</v>
      </c>
      <c r="G66" s="705"/>
      <c r="H66" s="704" t="s">
        <v>205</v>
      </c>
      <c r="I66" s="705"/>
      <c r="J66" s="704">
        <f>H65+1</f>
        <v>43959</v>
      </c>
      <c r="K66" s="705"/>
      <c r="L66" s="769" t="s">
        <v>152</v>
      </c>
      <c r="M66" s="751"/>
      <c r="N66" s="750" t="s">
        <v>152</v>
      </c>
      <c r="O66" s="768"/>
      <c r="P66" s="662"/>
      <c r="Q66" s="669"/>
      <c r="R66" s="663"/>
      <c r="S66" s="669"/>
    </row>
    <row r="67" spans="1:19" ht="20.25" customHeight="1">
      <c r="A67" s="715" t="s">
        <v>153</v>
      </c>
      <c r="B67" s="716"/>
      <c r="C67" s="716"/>
      <c r="D67" s="717"/>
      <c r="E67" s="182" t="s">
        <v>401</v>
      </c>
      <c r="F67" s="704" t="s">
        <v>152</v>
      </c>
      <c r="G67" s="705"/>
      <c r="H67" s="704" t="s">
        <v>205</v>
      </c>
      <c r="I67" s="705"/>
      <c r="J67" s="704" t="s">
        <v>152</v>
      </c>
      <c r="K67" s="705"/>
      <c r="L67" s="704">
        <f>J66+4</f>
        <v>43963</v>
      </c>
      <c r="M67" s="705"/>
      <c r="N67" s="704">
        <f>L67</f>
        <v>43963</v>
      </c>
      <c r="O67" s="718"/>
      <c r="P67" s="664"/>
      <c r="Q67" s="671"/>
      <c r="R67" s="665"/>
      <c r="S67" s="671"/>
    </row>
    <row r="68" spans="1:19" ht="20.25" customHeight="1">
      <c r="A68" s="738" t="s">
        <v>402</v>
      </c>
      <c r="B68" s="739"/>
      <c r="C68" s="739"/>
      <c r="D68" s="740"/>
      <c r="E68" s="287">
        <v>108</v>
      </c>
      <c r="F68" s="697">
        <f>F64+7</f>
        <v>43964</v>
      </c>
      <c r="G68" s="698"/>
      <c r="H68" s="697" t="s">
        <v>152</v>
      </c>
      <c r="I68" s="698"/>
      <c r="J68" s="697" t="s">
        <v>152</v>
      </c>
      <c r="K68" s="698"/>
      <c r="L68" s="756" t="s">
        <v>152</v>
      </c>
      <c r="M68" s="698"/>
      <c r="N68" s="697" t="s">
        <v>152</v>
      </c>
      <c r="O68" s="734"/>
      <c r="P68" s="652">
        <f>P64+7</f>
        <v>43986</v>
      </c>
      <c r="Q68" s="653"/>
      <c r="R68" s="658">
        <f>R64+7</f>
        <v>43992</v>
      </c>
      <c r="S68" s="653"/>
    </row>
    <row r="69" spans="1:19" ht="20.25" customHeight="1">
      <c r="A69" s="730" t="s">
        <v>403</v>
      </c>
      <c r="B69" s="731"/>
      <c r="C69" s="731"/>
      <c r="D69" s="732"/>
      <c r="E69" s="183" t="s">
        <v>404</v>
      </c>
      <c r="F69" s="697" t="s">
        <v>205</v>
      </c>
      <c r="G69" s="698"/>
      <c r="H69" s="697">
        <f>H65+7</f>
        <v>43965</v>
      </c>
      <c r="I69" s="698"/>
      <c r="J69" s="697" t="s">
        <v>205</v>
      </c>
      <c r="K69" s="698"/>
      <c r="L69" s="756" t="s">
        <v>152</v>
      </c>
      <c r="M69" s="698"/>
      <c r="N69" s="697" t="s">
        <v>152</v>
      </c>
      <c r="O69" s="734"/>
      <c r="P69" s="654"/>
      <c r="Q69" s="655"/>
      <c r="R69" s="659"/>
      <c r="S69" s="655"/>
    </row>
    <row r="70" spans="1:19" ht="20.25" customHeight="1">
      <c r="A70" s="730" t="s">
        <v>403</v>
      </c>
      <c r="B70" s="731"/>
      <c r="C70" s="731"/>
      <c r="D70" s="732"/>
      <c r="E70" s="183" t="s">
        <v>404</v>
      </c>
      <c r="F70" s="697" t="s">
        <v>205</v>
      </c>
      <c r="G70" s="698"/>
      <c r="H70" s="697" t="s">
        <v>205</v>
      </c>
      <c r="I70" s="698"/>
      <c r="J70" s="697">
        <f>J66+7</f>
        <v>43966</v>
      </c>
      <c r="K70" s="698"/>
      <c r="L70" s="756" t="s">
        <v>152</v>
      </c>
      <c r="M70" s="698"/>
      <c r="N70" s="697" t="s">
        <v>152</v>
      </c>
      <c r="O70" s="734"/>
      <c r="P70" s="654"/>
      <c r="Q70" s="655"/>
      <c r="R70" s="659"/>
      <c r="S70" s="655"/>
    </row>
    <row r="71" spans="1:19" ht="20.25" customHeight="1">
      <c r="A71" s="730" t="s">
        <v>403</v>
      </c>
      <c r="B71" s="731"/>
      <c r="C71" s="731"/>
      <c r="D71" s="732"/>
      <c r="E71" s="183" t="s">
        <v>205</v>
      </c>
      <c r="F71" s="697" t="s">
        <v>205</v>
      </c>
      <c r="G71" s="698"/>
      <c r="H71" s="697" t="s">
        <v>205</v>
      </c>
      <c r="I71" s="698"/>
      <c r="J71" s="697" t="s">
        <v>205</v>
      </c>
      <c r="K71" s="698"/>
      <c r="L71" s="697">
        <f>L67+7</f>
        <v>43970</v>
      </c>
      <c r="M71" s="698"/>
      <c r="N71" s="697">
        <f>N67+7</f>
        <v>43970</v>
      </c>
      <c r="O71" s="734"/>
      <c r="P71" s="656"/>
      <c r="Q71" s="657"/>
      <c r="R71" s="678"/>
      <c r="S71" s="657"/>
    </row>
    <row r="72" spans="1:19" ht="20.25" customHeight="1">
      <c r="A72" s="715" t="s">
        <v>405</v>
      </c>
      <c r="B72" s="716"/>
      <c r="C72" s="716"/>
      <c r="D72" s="717"/>
      <c r="E72" s="286">
        <v>35</v>
      </c>
      <c r="F72" s="704">
        <f>F64+14</f>
        <v>43971</v>
      </c>
      <c r="G72" s="705"/>
      <c r="H72" s="704" t="s">
        <v>152</v>
      </c>
      <c r="I72" s="705"/>
      <c r="J72" s="704" t="s">
        <v>152</v>
      </c>
      <c r="K72" s="705"/>
      <c r="L72" s="719" t="s">
        <v>152</v>
      </c>
      <c r="M72" s="705"/>
      <c r="N72" s="704" t="s">
        <v>152</v>
      </c>
      <c r="O72" s="718"/>
      <c r="P72" s="660">
        <f>P68+7</f>
        <v>43993</v>
      </c>
      <c r="Q72" s="667"/>
      <c r="R72" s="661">
        <f>R68+7</f>
        <v>43999</v>
      </c>
      <c r="S72" s="667"/>
    </row>
    <row r="73" spans="1:19" ht="20.25" customHeight="1">
      <c r="A73" s="720" t="s">
        <v>153</v>
      </c>
      <c r="B73" s="721"/>
      <c r="C73" s="721"/>
      <c r="D73" s="722"/>
      <c r="E73" s="182" t="s">
        <v>401</v>
      </c>
      <c r="F73" s="704" t="s">
        <v>205</v>
      </c>
      <c r="G73" s="705"/>
      <c r="H73" s="704">
        <f>H65+14</f>
        <v>43972</v>
      </c>
      <c r="I73" s="705"/>
      <c r="J73" s="704" t="s">
        <v>205</v>
      </c>
      <c r="K73" s="705"/>
      <c r="L73" s="719" t="s">
        <v>152</v>
      </c>
      <c r="M73" s="705"/>
      <c r="N73" s="704" t="s">
        <v>152</v>
      </c>
      <c r="O73" s="718"/>
      <c r="P73" s="662"/>
      <c r="Q73" s="669"/>
      <c r="R73" s="663"/>
      <c r="S73" s="669"/>
    </row>
    <row r="74" spans="1:19" ht="20.25" customHeight="1">
      <c r="A74" s="715" t="s">
        <v>153</v>
      </c>
      <c r="B74" s="716"/>
      <c r="C74" s="716"/>
      <c r="D74" s="717"/>
      <c r="E74" s="182" t="s">
        <v>401</v>
      </c>
      <c r="F74" s="704" t="s">
        <v>152</v>
      </c>
      <c r="G74" s="705"/>
      <c r="H74" s="704" t="s">
        <v>205</v>
      </c>
      <c r="I74" s="705"/>
      <c r="J74" s="704">
        <f>J66+14</f>
        <v>43973</v>
      </c>
      <c r="K74" s="705"/>
      <c r="L74" s="719" t="s">
        <v>152</v>
      </c>
      <c r="M74" s="705"/>
      <c r="N74" s="704" t="s">
        <v>152</v>
      </c>
      <c r="O74" s="718"/>
      <c r="P74" s="662"/>
      <c r="Q74" s="669"/>
      <c r="R74" s="663"/>
      <c r="S74" s="669"/>
    </row>
    <row r="75" spans="1:19" ht="20.25" customHeight="1">
      <c r="A75" s="715" t="s">
        <v>153</v>
      </c>
      <c r="B75" s="716"/>
      <c r="C75" s="716"/>
      <c r="D75" s="717"/>
      <c r="E75" s="182" t="s">
        <v>401</v>
      </c>
      <c r="F75" s="704" t="s">
        <v>152</v>
      </c>
      <c r="G75" s="705"/>
      <c r="H75" s="704" t="s">
        <v>205</v>
      </c>
      <c r="I75" s="705"/>
      <c r="J75" s="704" t="s">
        <v>152</v>
      </c>
      <c r="K75" s="705"/>
      <c r="L75" s="704">
        <f>L71+7</f>
        <v>43977</v>
      </c>
      <c r="M75" s="705"/>
      <c r="N75" s="704">
        <f>N71+7</f>
        <v>43977</v>
      </c>
      <c r="O75" s="718"/>
      <c r="P75" s="664"/>
      <c r="Q75" s="671"/>
      <c r="R75" s="665"/>
      <c r="S75" s="671"/>
    </row>
    <row r="76" spans="1:19" ht="20.25" customHeight="1">
      <c r="A76" s="730" t="s">
        <v>400</v>
      </c>
      <c r="B76" s="731"/>
      <c r="C76" s="731"/>
      <c r="D76" s="732"/>
      <c r="E76" s="287">
        <v>4</v>
      </c>
      <c r="F76" s="697">
        <f>F72+7</f>
        <v>43978</v>
      </c>
      <c r="G76" s="698"/>
      <c r="H76" s="697" t="s">
        <v>152</v>
      </c>
      <c r="I76" s="698"/>
      <c r="J76" s="697" t="s">
        <v>152</v>
      </c>
      <c r="K76" s="698"/>
      <c r="L76" s="697" t="s">
        <v>152</v>
      </c>
      <c r="M76" s="698"/>
      <c r="N76" s="697" t="s">
        <v>152</v>
      </c>
      <c r="O76" s="698"/>
      <c r="P76" s="652">
        <f>P72+7</f>
        <v>44000</v>
      </c>
      <c r="Q76" s="653"/>
      <c r="R76" s="658">
        <f>R72+7</f>
        <v>44006</v>
      </c>
      <c r="S76" s="653"/>
    </row>
    <row r="77" spans="1:19" ht="20.25" customHeight="1">
      <c r="A77" s="730" t="s">
        <v>403</v>
      </c>
      <c r="B77" s="731"/>
      <c r="C77" s="731"/>
      <c r="D77" s="732"/>
      <c r="E77" s="184" t="s">
        <v>401</v>
      </c>
      <c r="F77" s="697" t="s">
        <v>205</v>
      </c>
      <c r="G77" s="698"/>
      <c r="H77" s="697">
        <f>H73+7</f>
        <v>43979</v>
      </c>
      <c r="I77" s="698"/>
      <c r="J77" s="697" t="s">
        <v>205</v>
      </c>
      <c r="K77" s="698"/>
      <c r="L77" s="697" t="s">
        <v>152</v>
      </c>
      <c r="M77" s="698"/>
      <c r="N77" s="697" t="s">
        <v>152</v>
      </c>
      <c r="O77" s="698"/>
      <c r="P77" s="654"/>
      <c r="Q77" s="655"/>
      <c r="R77" s="659"/>
      <c r="S77" s="655"/>
    </row>
    <row r="78" spans="1:19" ht="20.25" customHeight="1">
      <c r="A78" s="760" t="s">
        <v>153</v>
      </c>
      <c r="B78" s="761"/>
      <c r="C78" s="761"/>
      <c r="D78" s="762"/>
      <c r="E78" s="262" t="s">
        <v>401</v>
      </c>
      <c r="F78" s="736" t="s">
        <v>152</v>
      </c>
      <c r="G78" s="737"/>
      <c r="H78" s="736" t="s">
        <v>205</v>
      </c>
      <c r="I78" s="737"/>
      <c r="J78" s="736">
        <f>J74+7</f>
        <v>43980</v>
      </c>
      <c r="K78" s="737"/>
      <c r="L78" s="697" t="s">
        <v>152</v>
      </c>
      <c r="M78" s="698"/>
      <c r="N78" s="736" t="s">
        <v>152</v>
      </c>
      <c r="O78" s="737"/>
      <c r="P78" s="654"/>
      <c r="Q78" s="655"/>
      <c r="R78" s="659"/>
      <c r="S78" s="655"/>
    </row>
    <row r="79" spans="1:19" ht="20.25" customHeight="1">
      <c r="A79" s="730" t="s">
        <v>403</v>
      </c>
      <c r="B79" s="731"/>
      <c r="C79" s="731"/>
      <c r="D79" s="732"/>
      <c r="E79" s="183" t="s">
        <v>205</v>
      </c>
      <c r="F79" s="697" t="s">
        <v>205</v>
      </c>
      <c r="G79" s="698"/>
      <c r="H79" s="697" t="s">
        <v>205</v>
      </c>
      <c r="I79" s="698"/>
      <c r="J79" s="697" t="s">
        <v>205</v>
      </c>
      <c r="K79" s="698"/>
      <c r="L79" s="697">
        <f>L75+7</f>
        <v>43984</v>
      </c>
      <c r="M79" s="698"/>
      <c r="N79" s="697">
        <f>N75+7</f>
        <v>43984</v>
      </c>
      <c r="O79" s="734"/>
      <c r="P79" s="656"/>
      <c r="Q79" s="657"/>
      <c r="R79" s="678"/>
      <c r="S79" s="657"/>
    </row>
    <row r="80" spans="1:19" ht="20.25" customHeight="1">
      <c r="A80" s="747" t="s">
        <v>3</v>
      </c>
      <c r="B80" s="748"/>
      <c r="C80" s="748"/>
      <c r="D80" s="749"/>
      <c r="E80" s="286" t="s">
        <v>205</v>
      </c>
      <c r="F80" s="704">
        <f>F76+7</f>
        <v>43985</v>
      </c>
      <c r="G80" s="705"/>
      <c r="H80" s="704" t="s">
        <v>152</v>
      </c>
      <c r="I80" s="705"/>
      <c r="J80" s="704" t="s">
        <v>152</v>
      </c>
      <c r="K80" s="705"/>
      <c r="L80" s="704" t="s">
        <v>152</v>
      </c>
      <c r="M80" s="705"/>
      <c r="N80" s="704" t="s">
        <v>152</v>
      </c>
      <c r="O80" s="705"/>
      <c r="P80" s="660">
        <f>P76+7</f>
        <v>44007</v>
      </c>
      <c r="Q80" s="667"/>
      <c r="R80" s="661">
        <f>R76+7</f>
        <v>44013</v>
      </c>
      <c r="S80" s="667"/>
    </row>
    <row r="81" spans="1:19" ht="20.25" customHeight="1">
      <c r="A81" s="715" t="s">
        <v>153</v>
      </c>
      <c r="B81" s="716"/>
      <c r="C81" s="716"/>
      <c r="D81" s="717"/>
      <c r="E81" s="182" t="s">
        <v>401</v>
      </c>
      <c r="F81" s="704" t="s">
        <v>205</v>
      </c>
      <c r="G81" s="705"/>
      <c r="H81" s="704">
        <f>H77+7</f>
        <v>43986</v>
      </c>
      <c r="I81" s="705"/>
      <c r="J81" s="704" t="s">
        <v>205</v>
      </c>
      <c r="K81" s="705"/>
      <c r="L81" s="704" t="s">
        <v>152</v>
      </c>
      <c r="M81" s="705"/>
      <c r="N81" s="704" t="s">
        <v>152</v>
      </c>
      <c r="O81" s="705"/>
      <c r="P81" s="662"/>
      <c r="Q81" s="669"/>
      <c r="R81" s="663"/>
      <c r="S81" s="669"/>
    </row>
    <row r="82" spans="1:19" ht="20.25" customHeight="1">
      <c r="A82" s="715" t="s">
        <v>153</v>
      </c>
      <c r="B82" s="716"/>
      <c r="C82" s="716"/>
      <c r="D82" s="717"/>
      <c r="E82" s="182" t="s">
        <v>401</v>
      </c>
      <c r="F82" s="704" t="s">
        <v>152</v>
      </c>
      <c r="G82" s="705"/>
      <c r="H82" s="704" t="s">
        <v>205</v>
      </c>
      <c r="I82" s="705"/>
      <c r="J82" s="704">
        <f>J78+7</f>
        <v>43987</v>
      </c>
      <c r="K82" s="705"/>
      <c r="L82" s="704" t="s">
        <v>152</v>
      </c>
      <c r="M82" s="705"/>
      <c r="N82" s="704" t="s">
        <v>152</v>
      </c>
      <c r="O82" s="705"/>
      <c r="P82" s="662"/>
      <c r="Q82" s="669"/>
      <c r="R82" s="663"/>
      <c r="S82" s="669"/>
    </row>
    <row r="83" spans="1:19" ht="20.25" customHeight="1">
      <c r="A83" s="715" t="s">
        <v>153</v>
      </c>
      <c r="B83" s="716"/>
      <c r="C83" s="716"/>
      <c r="D83" s="717"/>
      <c r="E83" s="182" t="s">
        <v>401</v>
      </c>
      <c r="F83" s="704" t="s">
        <v>152</v>
      </c>
      <c r="G83" s="705"/>
      <c r="H83" s="704" t="s">
        <v>205</v>
      </c>
      <c r="I83" s="705"/>
      <c r="J83" s="704" t="s">
        <v>152</v>
      </c>
      <c r="K83" s="705"/>
      <c r="L83" s="704">
        <f>L79+7</f>
        <v>43991</v>
      </c>
      <c r="M83" s="705"/>
      <c r="N83" s="704">
        <f>N79+7</f>
        <v>43991</v>
      </c>
      <c r="O83" s="718"/>
      <c r="P83" s="664"/>
      <c r="Q83" s="671"/>
      <c r="R83" s="665"/>
      <c r="S83" s="671"/>
    </row>
    <row r="84" spans="1:19" ht="20.25" customHeight="1">
      <c r="A84" s="738" t="s">
        <v>391</v>
      </c>
      <c r="B84" s="739"/>
      <c r="C84" s="739"/>
      <c r="D84" s="740"/>
      <c r="E84" s="287" t="s">
        <v>205</v>
      </c>
      <c r="F84" s="697">
        <f>F80+7</f>
        <v>43992</v>
      </c>
      <c r="G84" s="698"/>
      <c r="H84" s="697" t="s">
        <v>152</v>
      </c>
      <c r="I84" s="698"/>
      <c r="J84" s="697" t="s">
        <v>152</v>
      </c>
      <c r="K84" s="698"/>
      <c r="L84" s="697" t="s">
        <v>152</v>
      </c>
      <c r="M84" s="698"/>
      <c r="N84" s="697" t="s">
        <v>152</v>
      </c>
      <c r="O84" s="698"/>
      <c r="P84" s="652">
        <f>P80+7</f>
        <v>44014</v>
      </c>
      <c r="Q84" s="653"/>
      <c r="R84" s="658">
        <f>R80+7</f>
        <v>44020</v>
      </c>
      <c r="S84" s="653"/>
    </row>
    <row r="85" spans="1:19" ht="20.25" customHeight="1">
      <c r="A85" s="730" t="s">
        <v>153</v>
      </c>
      <c r="B85" s="731"/>
      <c r="C85" s="731"/>
      <c r="D85" s="732"/>
      <c r="E85" s="183" t="s">
        <v>404</v>
      </c>
      <c r="F85" s="697" t="s">
        <v>205</v>
      </c>
      <c r="G85" s="698"/>
      <c r="H85" s="697">
        <f>H81+7</f>
        <v>43993</v>
      </c>
      <c r="I85" s="698"/>
      <c r="J85" s="697" t="s">
        <v>205</v>
      </c>
      <c r="K85" s="698"/>
      <c r="L85" s="697" t="s">
        <v>152</v>
      </c>
      <c r="M85" s="698"/>
      <c r="N85" s="697" t="s">
        <v>152</v>
      </c>
      <c r="O85" s="698"/>
      <c r="P85" s="654"/>
      <c r="Q85" s="655"/>
      <c r="R85" s="659"/>
      <c r="S85" s="655"/>
    </row>
    <row r="86" spans="1:19" ht="20.25" customHeight="1">
      <c r="A86" s="730" t="s">
        <v>153</v>
      </c>
      <c r="B86" s="731"/>
      <c r="C86" s="731"/>
      <c r="D86" s="732"/>
      <c r="E86" s="185" t="s">
        <v>404</v>
      </c>
      <c r="F86" s="697" t="s">
        <v>205</v>
      </c>
      <c r="G86" s="698"/>
      <c r="H86" s="697" t="s">
        <v>205</v>
      </c>
      <c r="I86" s="698"/>
      <c r="J86" s="697">
        <f>J82+7</f>
        <v>43994</v>
      </c>
      <c r="K86" s="698"/>
      <c r="L86" s="697" t="s">
        <v>152</v>
      </c>
      <c r="M86" s="698"/>
      <c r="N86" s="697" t="s">
        <v>152</v>
      </c>
      <c r="O86" s="698"/>
      <c r="P86" s="654"/>
      <c r="Q86" s="655"/>
      <c r="R86" s="659"/>
      <c r="S86" s="655"/>
    </row>
    <row r="87" spans="1:19" ht="20.25" customHeight="1">
      <c r="A87" s="730" t="s">
        <v>403</v>
      </c>
      <c r="B87" s="731"/>
      <c r="C87" s="731"/>
      <c r="D87" s="732"/>
      <c r="E87" s="183" t="s">
        <v>205</v>
      </c>
      <c r="F87" s="697" t="s">
        <v>205</v>
      </c>
      <c r="G87" s="698"/>
      <c r="H87" s="697" t="s">
        <v>205</v>
      </c>
      <c r="I87" s="698"/>
      <c r="J87" s="697" t="s">
        <v>205</v>
      </c>
      <c r="K87" s="698"/>
      <c r="L87" s="697">
        <f>L83+7</f>
        <v>43998</v>
      </c>
      <c r="M87" s="698"/>
      <c r="N87" s="697">
        <f>N83+7</f>
        <v>43998</v>
      </c>
      <c r="O87" s="734"/>
      <c r="P87" s="656"/>
      <c r="Q87" s="657"/>
      <c r="R87" s="659"/>
      <c r="S87" s="655"/>
    </row>
    <row r="88" spans="1:19" ht="20.25" customHeight="1">
      <c r="A88" s="747" t="s">
        <v>3</v>
      </c>
      <c r="B88" s="748"/>
      <c r="C88" s="748"/>
      <c r="D88" s="749"/>
      <c r="E88" s="286" t="s">
        <v>205</v>
      </c>
      <c r="F88" s="750">
        <f>F84+7</f>
        <v>43999</v>
      </c>
      <c r="G88" s="751"/>
      <c r="H88" s="750" t="s">
        <v>152</v>
      </c>
      <c r="I88" s="751"/>
      <c r="J88" s="750" t="s">
        <v>152</v>
      </c>
      <c r="K88" s="751"/>
      <c r="L88" s="750" t="s">
        <v>152</v>
      </c>
      <c r="M88" s="751"/>
      <c r="N88" s="750" t="s">
        <v>152</v>
      </c>
      <c r="O88" s="751"/>
      <c r="P88" s="660">
        <f>P84+7</f>
        <v>44021</v>
      </c>
      <c r="Q88" s="661"/>
      <c r="R88" s="666">
        <f>R84+7</f>
        <v>44027</v>
      </c>
      <c r="S88" s="667"/>
    </row>
    <row r="89" spans="1:19" ht="20.25" customHeight="1">
      <c r="A89" s="715" t="s">
        <v>153</v>
      </c>
      <c r="B89" s="716"/>
      <c r="C89" s="716"/>
      <c r="D89" s="717"/>
      <c r="E89" s="182" t="s">
        <v>401</v>
      </c>
      <c r="F89" s="704" t="s">
        <v>205</v>
      </c>
      <c r="G89" s="705"/>
      <c r="H89" s="704">
        <f>H85+7</f>
        <v>44000</v>
      </c>
      <c r="I89" s="705"/>
      <c r="J89" s="704" t="s">
        <v>205</v>
      </c>
      <c r="K89" s="705"/>
      <c r="L89" s="704" t="s">
        <v>152</v>
      </c>
      <c r="M89" s="705"/>
      <c r="N89" s="704" t="s">
        <v>152</v>
      </c>
      <c r="O89" s="705"/>
      <c r="P89" s="662"/>
      <c r="Q89" s="663"/>
      <c r="R89" s="668"/>
      <c r="S89" s="669"/>
    </row>
    <row r="90" spans="1:19" ht="20.25" customHeight="1">
      <c r="A90" s="715" t="s">
        <v>153</v>
      </c>
      <c r="B90" s="716"/>
      <c r="C90" s="716"/>
      <c r="D90" s="717"/>
      <c r="E90" s="182" t="s">
        <v>401</v>
      </c>
      <c r="F90" s="704" t="s">
        <v>152</v>
      </c>
      <c r="G90" s="705"/>
      <c r="H90" s="704" t="s">
        <v>205</v>
      </c>
      <c r="I90" s="705"/>
      <c r="J90" s="704">
        <f>J86+7</f>
        <v>44001</v>
      </c>
      <c r="K90" s="705"/>
      <c r="L90" s="704" t="s">
        <v>152</v>
      </c>
      <c r="M90" s="705"/>
      <c r="N90" s="704" t="s">
        <v>152</v>
      </c>
      <c r="O90" s="705"/>
      <c r="P90" s="662"/>
      <c r="Q90" s="663"/>
      <c r="R90" s="668"/>
      <c r="S90" s="669"/>
    </row>
    <row r="91" spans="1:19" ht="20.25" customHeight="1">
      <c r="A91" s="715" t="s">
        <v>153</v>
      </c>
      <c r="B91" s="716"/>
      <c r="C91" s="716"/>
      <c r="D91" s="717"/>
      <c r="E91" s="182" t="s">
        <v>401</v>
      </c>
      <c r="F91" s="704" t="s">
        <v>152</v>
      </c>
      <c r="G91" s="705"/>
      <c r="H91" s="704" t="s">
        <v>205</v>
      </c>
      <c r="I91" s="705"/>
      <c r="J91" s="704" t="s">
        <v>152</v>
      </c>
      <c r="K91" s="705"/>
      <c r="L91" s="704">
        <f>L87+7</f>
        <v>44005</v>
      </c>
      <c r="M91" s="705"/>
      <c r="N91" s="704">
        <f>N87+7</f>
        <v>44005</v>
      </c>
      <c r="O91" s="718"/>
      <c r="P91" s="664"/>
      <c r="Q91" s="665"/>
      <c r="R91" s="670"/>
      <c r="S91" s="671"/>
    </row>
    <row r="92" spans="1:19" ht="20.25" customHeight="1">
      <c r="A92" s="738" t="s">
        <v>3</v>
      </c>
      <c r="B92" s="739"/>
      <c r="C92" s="739"/>
      <c r="D92" s="740"/>
      <c r="E92" s="287" t="s">
        <v>205</v>
      </c>
      <c r="F92" s="697">
        <f>F88+7</f>
        <v>44006</v>
      </c>
      <c r="G92" s="698"/>
      <c r="H92" s="697" t="s">
        <v>152</v>
      </c>
      <c r="I92" s="698"/>
      <c r="J92" s="697" t="s">
        <v>152</v>
      </c>
      <c r="K92" s="698"/>
      <c r="L92" s="697" t="s">
        <v>152</v>
      </c>
      <c r="M92" s="698"/>
      <c r="N92" s="697" t="s">
        <v>152</v>
      </c>
      <c r="O92" s="698"/>
      <c r="P92" s="652">
        <f>P88+7</f>
        <v>44028</v>
      </c>
      <c r="Q92" s="658"/>
      <c r="R92" s="674">
        <f>R88+7</f>
        <v>44034</v>
      </c>
      <c r="S92" s="653"/>
    </row>
    <row r="93" spans="1:19" ht="20.25" customHeight="1">
      <c r="A93" s="730" t="s">
        <v>153</v>
      </c>
      <c r="B93" s="731"/>
      <c r="C93" s="731"/>
      <c r="D93" s="732"/>
      <c r="E93" s="183" t="s">
        <v>404</v>
      </c>
      <c r="F93" s="697" t="s">
        <v>205</v>
      </c>
      <c r="G93" s="698"/>
      <c r="H93" s="697">
        <f>H89+7</f>
        <v>44007</v>
      </c>
      <c r="I93" s="698"/>
      <c r="J93" s="697" t="s">
        <v>205</v>
      </c>
      <c r="K93" s="698"/>
      <c r="L93" s="697" t="s">
        <v>152</v>
      </c>
      <c r="M93" s="698"/>
      <c r="N93" s="697" t="s">
        <v>152</v>
      </c>
      <c r="O93" s="734"/>
      <c r="P93" s="654"/>
      <c r="Q93" s="659"/>
      <c r="R93" s="675"/>
      <c r="S93" s="655"/>
    </row>
    <row r="94" spans="1:19" ht="20.25" customHeight="1">
      <c r="A94" s="730" t="s">
        <v>153</v>
      </c>
      <c r="B94" s="731"/>
      <c r="C94" s="731"/>
      <c r="D94" s="732"/>
      <c r="E94" s="185" t="s">
        <v>404</v>
      </c>
      <c r="F94" s="697" t="s">
        <v>205</v>
      </c>
      <c r="G94" s="698"/>
      <c r="H94" s="697" t="s">
        <v>205</v>
      </c>
      <c r="I94" s="698"/>
      <c r="J94" s="697">
        <f>J90+7</f>
        <v>44008</v>
      </c>
      <c r="K94" s="698"/>
      <c r="L94" s="697" t="s">
        <v>152</v>
      </c>
      <c r="M94" s="756"/>
      <c r="N94" s="697" t="s">
        <v>152</v>
      </c>
      <c r="O94" s="734"/>
      <c r="P94" s="654"/>
      <c r="Q94" s="659"/>
      <c r="R94" s="675"/>
      <c r="S94" s="655"/>
    </row>
    <row r="95" spans="1:19" ht="20.25" customHeight="1">
      <c r="A95" s="753" t="s">
        <v>403</v>
      </c>
      <c r="B95" s="754"/>
      <c r="C95" s="754"/>
      <c r="D95" s="755"/>
      <c r="E95" s="263" t="s">
        <v>205</v>
      </c>
      <c r="F95" s="699" t="s">
        <v>205</v>
      </c>
      <c r="G95" s="700"/>
      <c r="H95" s="699" t="s">
        <v>205</v>
      </c>
      <c r="I95" s="700"/>
      <c r="J95" s="699" t="s">
        <v>205</v>
      </c>
      <c r="K95" s="700"/>
      <c r="L95" s="699">
        <f>L91+7</f>
        <v>44012</v>
      </c>
      <c r="M95" s="700"/>
      <c r="N95" s="699">
        <f>N91+7</f>
        <v>44012</v>
      </c>
      <c r="O95" s="752"/>
      <c r="P95" s="672"/>
      <c r="Q95" s="673"/>
      <c r="R95" s="676"/>
      <c r="S95" s="677"/>
    </row>
    <row r="96" spans="1:20" s="181" customFormat="1" ht="15" customHeight="1">
      <c r="A96" s="186" t="s">
        <v>406</v>
      </c>
      <c r="B96" s="104"/>
      <c r="C96" s="104"/>
      <c r="D96" s="104"/>
      <c r="E96" s="104"/>
      <c r="F96" s="104"/>
      <c r="G96" s="104"/>
      <c r="H96" s="110"/>
      <c r="I96" s="104"/>
      <c r="J96" s="104"/>
      <c r="K96" s="104"/>
      <c r="L96" s="104"/>
      <c r="M96" s="104"/>
      <c r="N96" s="104"/>
      <c r="O96" s="104"/>
      <c r="P96" s="104"/>
      <c r="Q96" s="104"/>
      <c r="R96" s="111"/>
      <c r="S96" s="111"/>
      <c r="T96" s="111"/>
    </row>
    <row r="97" ht="13.5">
      <c r="K97" s="187"/>
    </row>
  </sheetData>
  <sheetProtection/>
  <mergeCells count="491">
    <mergeCell ref="O2:S2"/>
    <mergeCell ref="O1:S1"/>
    <mergeCell ref="A67:D67"/>
    <mergeCell ref="F67:G67"/>
    <mergeCell ref="H67:I67"/>
    <mergeCell ref="J64:K64"/>
    <mergeCell ref="N64:O64"/>
    <mergeCell ref="J67:K67"/>
    <mergeCell ref="L67:M67"/>
    <mergeCell ref="N67:O67"/>
    <mergeCell ref="A66:D66"/>
    <mergeCell ref="F66:G66"/>
    <mergeCell ref="H66:I66"/>
    <mergeCell ref="J66:K66"/>
    <mergeCell ref="L66:M66"/>
    <mergeCell ref="F65:G65"/>
    <mergeCell ref="H65:I65"/>
    <mergeCell ref="J65:K65"/>
    <mergeCell ref="L65:M65"/>
    <mergeCell ref="N65:O65"/>
    <mergeCell ref="N66:O66"/>
    <mergeCell ref="N23:O28"/>
    <mergeCell ref="P23:Q28"/>
    <mergeCell ref="H24:I24"/>
    <mergeCell ref="H40:I40"/>
    <mergeCell ref="H46:I46"/>
    <mergeCell ref="H52:I52"/>
    <mergeCell ref="A14:D14"/>
    <mergeCell ref="F14:G14"/>
    <mergeCell ref="H14:I14"/>
    <mergeCell ref="J14:K14"/>
    <mergeCell ref="J21:K21"/>
    <mergeCell ref="H22:I22"/>
    <mergeCell ref="J22:K22"/>
    <mergeCell ref="L12:M12"/>
    <mergeCell ref="J11:K11"/>
    <mergeCell ref="L11:M11"/>
    <mergeCell ref="A13:D13"/>
    <mergeCell ref="F13:G13"/>
    <mergeCell ref="H13:I13"/>
    <mergeCell ref="J13:K13"/>
    <mergeCell ref="L13:M13"/>
    <mergeCell ref="A11:D11"/>
    <mergeCell ref="F11:G11"/>
    <mergeCell ref="H11:I11"/>
    <mergeCell ref="A12:D12"/>
    <mergeCell ref="F12:G12"/>
    <mergeCell ref="H12:I12"/>
    <mergeCell ref="A70:D70"/>
    <mergeCell ref="F70:G70"/>
    <mergeCell ref="H70:I70"/>
    <mergeCell ref="J70:K70"/>
    <mergeCell ref="L70:M70"/>
    <mergeCell ref="N70:O70"/>
    <mergeCell ref="J69:K69"/>
    <mergeCell ref="L69:M69"/>
    <mergeCell ref="N69:O69"/>
    <mergeCell ref="A68:D68"/>
    <mergeCell ref="A64:D64"/>
    <mergeCell ref="H68:I68"/>
    <mergeCell ref="J68:K68"/>
    <mergeCell ref="N68:O68"/>
    <mergeCell ref="A69:D69"/>
    <mergeCell ref="A65:D65"/>
    <mergeCell ref="J56:K56"/>
    <mergeCell ref="F39:G39"/>
    <mergeCell ref="L30:M30"/>
    <mergeCell ref="J49:K49"/>
    <mergeCell ref="H50:I50"/>
    <mergeCell ref="J50:K50"/>
    <mergeCell ref="J44:K44"/>
    <mergeCell ref="L35:M35"/>
    <mergeCell ref="J55:K55"/>
    <mergeCell ref="L23:M23"/>
    <mergeCell ref="L25:M25"/>
    <mergeCell ref="J19:K19"/>
    <mergeCell ref="L19:M19"/>
    <mergeCell ref="J27:K27"/>
    <mergeCell ref="J37:K37"/>
    <mergeCell ref="J33:K33"/>
    <mergeCell ref="L34:M34"/>
    <mergeCell ref="L22:M22"/>
    <mergeCell ref="J23:K23"/>
    <mergeCell ref="A17:D17"/>
    <mergeCell ref="F17:G17"/>
    <mergeCell ref="H17:I17"/>
    <mergeCell ref="L17:M17"/>
    <mergeCell ref="A18:D18"/>
    <mergeCell ref="F18:G18"/>
    <mergeCell ref="L18:M18"/>
    <mergeCell ref="A16:D16"/>
    <mergeCell ref="F16:G16"/>
    <mergeCell ref="H16:I16"/>
    <mergeCell ref="J16:K16"/>
    <mergeCell ref="L16:M16"/>
    <mergeCell ref="A15:D15"/>
    <mergeCell ref="H15:I15"/>
    <mergeCell ref="L15:M15"/>
    <mergeCell ref="X1:AC2"/>
    <mergeCell ref="N79:O79"/>
    <mergeCell ref="A78:D78"/>
    <mergeCell ref="F78:G78"/>
    <mergeCell ref="H78:I78"/>
    <mergeCell ref="J31:K31"/>
    <mergeCell ref="H39:I39"/>
    <mergeCell ref="L39:M39"/>
    <mergeCell ref="A79:D79"/>
    <mergeCell ref="F79:G79"/>
    <mergeCell ref="L26:M26"/>
    <mergeCell ref="A25:D25"/>
    <mergeCell ref="F25:G25"/>
    <mergeCell ref="H25:I25"/>
    <mergeCell ref="J43:K43"/>
    <mergeCell ref="H44:I44"/>
    <mergeCell ref="J25:K25"/>
    <mergeCell ref="H26:I26"/>
    <mergeCell ref="J26:K26"/>
    <mergeCell ref="H38:I38"/>
    <mergeCell ref="A24:D24"/>
    <mergeCell ref="F24:G24"/>
    <mergeCell ref="J24:K24"/>
    <mergeCell ref="L24:M24"/>
    <mergeCell ref="N87:O87"/>
    <mergeCell ref="A86:D86"/>
    <mergeCell ref="F86:G86"/>
    <mergeCell ref="H86:I86"/>
    <mergeCell ref="J86:K86"/>
    <mergeCell ref="N86:O86"/>
    <mergeCell ref="N84:O84"/>
    <mergeCell ref="A84:D84"/>
    <mergeCell ref="A85:D85"/>
    <mergeCell ref="F85:G85"/>
    <mergeCell ref="H85:I85"/>
    <mergeCell ref="J85:K85"/>
    <mergeCell ref="L85:M85"/>
    <mergeCell ref="L42:M42"/>
    <mergeCell ref="A40:D40"/>
    <mergeCell ref="F40:G40"/>
    <mergeCell ref="L40:M40"/>
    <mergeCell ref="A87:D87"/>
    <mergeCell ref="L95:M95"/>
    <mergeCell ref="H79:I79"/>
    <mergeCell ref="J79:K79"/>
    <mergeCell ref="L79:M79"/>
    <mergeCell ref="L48:M48"/>
    <mergeCell ref="A88:D88"/>
    <mergeCell ref="L33:M33"/>
    <mergeCell ref="A32:D32"/>
    <mergeCell ref="F32:G32"/>
    <mergeCell ref="L32:M32"/>
    <mergeCell ref="A34:D34"/>
    <mergeCell ref="F34:G34"/>
    <mergeCell ref="L86:M86"/>
    <mergeCell ref="L84:M84"/>
    <mergeCell ref="F33:G33"/>
    <mergeCell ref="F84:G84"/>
    <mergeCell ref="F89:G89"/>
    <mergeCell ref="F90:G90"/>
    <mergeCell ref="F94:G94"/>
    <mergeCell ref="L68:M68"/>
    <mergeCell ref="F72:G72"/>
    <mergeCell ref="L94:M94"/>
    <mergeCell ref="F87:G87"/>
    <mergeCell ref="F69:G69"/>
    <mergeCell ref="H69:I69"/>
    <mergeCell ref="A44:D44"/>
    <mergeCell ref="F44:G44"/>
    <mergeCell ref="L44:M44"/>
    <mergeCell ref="A45:D45"/>
    <mergeCell ref="H45:I45"/>
    <mergeCell ref="L45:M45"/>
    <mergeCell ref="F45:G45"/>
    <mergeCell ref="F43:G43"/>
    <mergeCell ref="L43:M43"/>
    <mergeCell ref="A41:D41"/>
    <mergeCell ref="F41:G41"/>
    <mergeCell ref="H41:I41"/>
    <mergeCell ref="L41:M41"/>
    <mergeCell ref="H43:I43"/>
    <mergeCell ref="A43:D43"/>
    <mergeCell ref="A42:D42"/>
    <mergeCell ref="F42:G42"/>
    <mergeCell ref="N95:O95"/>
    <mergeCell ref="L90:M90"/>
    <mergeCell ref="L89:M89"/>
    <mergeCell ref="N94:O94"/>
    <mergeCell ref="A95:D95"/>
    <mergeCell ref="H95:I95"/>
    <mergeCell ref="F95:G95"/>
    <mergeCell ref="A94:D94"/>
    <mergeCell ref="J95:K95"/>
    <mergeCell ref="H94:I94"/>
    <mergeCell ref="J94:K94"/>
    <mergeCell ref="N88:O88"/>
    <mergeCell ref="J90:K90"/>
    <mergeCell ref="N90:O90"/>
    <mergeCell ref="L88:M88"/>
    <mergeCell ref="H91:I91"/>
    <mergeCell ref="N91:O91"/>
    <mergeCell ref="J91:K91"/>
    <mergeCell ref="A89:D89"/>
    <mergeCell ref="H89:I89"/>
    <mergeCell ref="J89:K89"/>
    <mergeCell ref="N89:O89"/>
    <mergeCell ref="A90:D90"/>
    <mergeCell ref="H90:I90"/>
    <mergeCell ref="A80:D80"/>
    <mergeCell ref="H88:I88"/>
    <mergeCell ref="J88:K88"/>
    <mergeCell ref="A77:D77"/>
    <mergeCell ref="H77:I77"/>
    <mergeCell ref="J77:K77"/>
    <mergeCell ref="F88:G88"/>
    <mergeCell ref="H82:I82"/>
    <mergeCell ref="J82:K82"/>
    <mergeCell ref="J84:K84"/>
    <mergeCell ref="H64:I64"/>
    <mergeCell ref="A56:D56"/>
    <mergeCell ref="F56:G56"/>
    <mergeCell ref="A62:D62"/>
    <mergeCell ref="F62:G62"/>
    <mergeCell ref="H62:I62"/>
    <mergeCell ref="H53:I53"/>
    <mergeCell ref="J76:K76"/>
    <mergeCell ref="H72:I72"/>
    <mergeCell ref="A76:D76"/>
    <mergeCell ref="A58:D58"/>
    <mergeCell ref="A57:D57"/>
    <mergeCell ref="H57:I57"/>
    <mergeCell ref="F58:G58"/>
    <mergeCell ref="A71:D71"/>
    <mergeCell ref="F71:G71"/>
    <mergeCell ref="A51:D51"/>
    <mergeCell ref="L50:M50"/>
    <mergeCell ref="F50:G50"/>
    <mergeCell ref="F49:G49"/>
    <mergeCell ref="A49:D49"/>
    <mergeCell ref="A46:D46"/>
    <mergeCell ref="L46:M46"/>
    <mergeCell ref="A47:D47"/>
    <mergeCell ref="F47:G47"/>
    <mergeCell ref="H47:I47"/>
    <mergeCell ref="L64:M64"/>
    <mergeCell ref="F64:G64"/>
    <mergeCell ref="F55:G55"/>
    <mergeCell ref="L52:M52"/>
    <mergeCell ref="A53:D53"/>
    <mergeCell ref="J72:K72"/>
    <mergeCell ref="L57:M57"/>
    <mergeCell ref="F57:G57"/>
    <mergeCell ref="A54:D54"/>
    <mergeCell ref="F53:G53"/>
    <mergeCell ref="A35:D35"/>
    <mergeCell ref="H35:I35"/>
    <mergeCell ref="A37:D37"/>
    <mergeCell ref="F37:G37"/>
    <mergeCell ref="H37:I37"/>
    <mergeCell ref="A31:D31"/>
    <mergeCell ref="H31:I31"/>
    <mergeCell ref="F31:G31"/>
    <mergeCell ref="A33:D33"/>
    <mergeCell ref="F35:G35"/>
    <mergeCell ref="A23:D23"/>
    <mergeCell ref="A29:D29"/>
    <mergeCell ref="A48:D48"/>
    <mergeCell ref="A36:D36"/>
    <mergeCell ref="F36:G36"/>
    <mergeCell ref="L36:M36"/>
    <mergeCell ref="A38:D38"/>
    <mergeCell ref="F38:G38"/>
    <mergeCell ref="L38:M38"/>
    <mergeCell ref="F46:G46"/>
    <mergeCell ref="A39:D39"/>
    <mergeCell ref="F52:G52"/>
    <mergeCell ref="L54:M54"/>
    <mergeCell ref="L56:M56"/>
    <mergeCell ref="L53:M53"/>
    <mergeCell ref="H51:I51"/>
    <mergeCell ref="J53:K53"/>
    <mergeCell ref="A52:D52"/>
    <mergeCell ref="L51:M51"/>
    <mergeCell ref="A50:D50"/>
    <mergeCell ref="L92:M92"/>
    <mergeCell ref="N92:O92"/>
    <mergeCell ref="H83:I83"/>
    <mergeCell ref="J83:K83"/>
    <mergeCell ref="L83:M83"/>
    <mergeCell ref="H87:I87"/>
    <mergeCell ref="J87:K87"/>
    <mergeCell ref="L87:M87"/>
    <mergeCell ref="H84:I84"/>
    <mergeCell ref="N85:O85"/>
    <mergeCell ref="A91:D91"/>
    <mergeCell ref="A93:D93"/>
    <mergeCell ref="F93:G93"/>
    <mergeCell ref="H93:I93"/>
    <mergeCell ref="J93:K93"/>
    <mergeCell ref="L93:M93"/>
    <mergeCell ref="A92:D92"/>
    <mergeCell ref="F92:G92"/>
    <mergeCell ref="H92:I92"/>
    <mergeCell ref="J92:K92"/>
    <mergeCell ref="N93:O93"/>
    <mergeCell ref="L91:M91"/>
    <mergeCell ref="A27:D27"/>
    <mergeCell ref="H27:I27"/>
    <mergeCell ref="L27:M27"/>
    <mergeCell ref="F91:G91"/>
    <mergeCell ref="L29:M29"/>
    <mergeCell ref="A28:D28"/>
    <mergeCell ref="F28:G28"/>
    <mergeCell ref="A30:D30"/>
    <mergeCell ref="N80:O80"/>
    <mergeCell ref="F76:G76"/>
    <mergeCell ref="F80:G80"/>
    <mergeCell ref="J78:K78"/>
    <mergeCell ref="L76:M76"/>
    <mergeCell ref="L77:M77"/>
    <mergeCell ref="H76:I76"/>
    <mergeCell ref="N78:O78"/>
    <mergeCell ref="F77:G77"/>
    <mergeCell ref="L80:M80"/>
    <mergeCell ref="A82:D82"/>
    <mergeCell ref="F82:G82"/>
    <mergeCell ref="F29:G29"/>
    <mergeCell ref="H29:I29"/>
    <mergeCell ref="H80:I80"/>
    <mergeCell ref="J80:K80"/>
    <mergeCell ref="F48:G48"/>
    <mergeCell ref="F51:G51"/>
    <mergeCell ref="F68:G68"/>
    <mergeCell ref="F30:G30"/>
    <mergeCell ref="N77:O77"/>
    <mergeCell ref="L78:M78"/>
    <mergeCell ref="A83:D83"/>
    <mergeCell ref="F83:G83"/>
    <mergeCell ref="A81:D81"/>
    <mergeCell ref="F81:G81"/>
    <mergeCell ref="H81:I81"/>
    <mergeCell ref="L82:M82"/>
    <mergeCell ref="N82:O82"/>
    <mergeCell ref="J81:K81"/>
    <mergeCell ref="N83:O83"/>
    <mergeCell ref="L81:M81"/>
    <mergeCell ref="N81:O81"/>
    <mergeCell ref="L55:M55"/>
    <mergeCell ref="L21:M21"/>
    <mergeCell ref="L28:M28"/>
    <mergeCell ref="L31:M31"/>
    <mergeCell ref="L49:M49"/>
    <mergeCell ref="N72:O72"/>
    <mergeCell ref="N76:O76"/>
    <mergeCell ref="A20:D20"/>
    <mergeCell ref="F20:G20"/>
    <mergeCell ref="H20:I20"/>
    <mergeCell ref="J20:K20"/>
    <mergeCell ref="L20:M20"/>
    <mergeCell ref="A19:D19"/>
    <mergeCell ref="F19:G19"/>
    <mergeCell ref="H19:I19"/>
    <mergeCell ref="A22:D22"/>
    <mergeCell ref="F22:G22"/>
    <mergeCell ref="A21:D21"/>
    <mergeCell ref="F21:G21"/>
    <mergeCell ref="H21:I21"/>
    <mergeCell ref="F27:G27"/>
    <mergeCell ref="F23:G23"/>
    <mergeCell ref="H23:I23"/>
    <mergeCell ref="A26:D26"/>
    <mergeCell ref="F26:G26"/>
    <mergeCell ref="H28:I28"/>
    <mergeCell ref="J28:K28"/>
    <mergeCell ref="H32:I32"/>
    <mergeCell ref="J32:K32"/>
    <mergeCell ref="H49:I49"/>
    <mergeCell ref="J29:K29"/>
    <mergeCell ref="J41:K41"/>
    <mergeCell ref="H33:I33"/>
    <mergeCell ref="J38:K38"/>
    <mergeCell ref="H34:I34"/>
    <mergeCell ref="J71:K71"/>
    <mergeCell ref="A72:D72"/>
    <mergeCell ref="L71:M71"/>
    <mergeCell ref="A73:D73"/>
    <mergeCell ref="F73:G73"/>
    <mergeCell ref="H73:I73"/>
    <mergeCell ref="J73:K73"/>
    <mergeCell ref="L73:M73"/>
    <mergeCell ref="L72:M72"/>
    <mergeCell ref="H71:I71"/>
    <mergeCell ref="N73:O73"/>
    <mergeCell ref="A74:D74"/>
    <mergeCell ref="F74:G74"/>
    <mergeCell ref="H74:I74"/>
    <mergeCell ref="J74:K74"/>
    <mergeCell ref="L74:M74"/>
    <mergeCell ref="N74:O74"/>
    <mergeCell ref="A75:D75"/>
    <mergeCell ref="F75:G75"/>
    <mergeCell ref="H75:I75"/>
    <mergeCell ref="J75:K75"/>
    <mergeCell ref="L75:M75"/>
    <mergeCell ref="N75:O75"/>
    <mergeCell ref="A3:B3"/>
    <mergeCell ref="C3:D3"/>
    <mergeCell ref="A5:U6"/>
    <mergeCell ref="A8:B8"/>
    <mergeCell ref="A9:D9"/>
    <mergeCell ref="F9:G9"/>
    <mergeCell ref="H9:I9"/>
    <mergeCell ref="J9:K9"/>
    <mergeCell ref="L9:M9"/>
    <mergeCell ref="N9:O9"/>
    <mergeCell ref="P9:Q9"/>
    <mergeCell ref="A10:D10"/>
    <mergeCell ref="F10:G10"/>
    <mergeCell ref="H10:I10"/>
    <mergeCell ref="J10:K10"/>
    <mergeCell ref="L10:M10"/>
    <mergeCell ref="N10:O10"/>
    <mergeCell ref="P10:Q10"/>
    <mergeCell ref="N11:O16"/>
    <mergeCell ref="P11:Q16"/>
    <mergeCell ref="F15:G15"/>
    <mergeCell ref="J17:K17"/>
    <mergeCell ref="N17:O22"/>
    <mergeCell ref="P17:Q22"/>
    <mergeCell ref="H18:I18"/>
    <mergeCell ref="J18:K18"/>
    <mergeCell ref="L14:M14"/>
    <mergeCell ref="J12:K12"/>
    <mergeCell ref="N29:O34"/>
    <mergeCell ref="P29:Q34"/>
    <mergeCell ref="H30:I30"/>
    <mergeCell ref="J30:K30"/>
    <mergeCell ref="J35:K35"/>
    <mergeCell ref="N35:O40"/>
    <mergeCell ref="P35:Q40"/>
    <mergeCell ref="H36:I36"/>
    <mergeCell ref="J36:K36"/>
    <mergeCell ref="L37:M37"/>
    <mergeCell ref="N41:O46"/>
    <mergeCell ref="P41:Q46"/>
    <mergeCell ref="H42:I42"/>
    <mergeCell ref="J42:K42"/>
    <mergeCell ref="J47:K47"/>
    <mergeCell ref="N47:O52"/>
    <mergeCell ref="P47:Q52"/>
    <mergeCell ref="H48:I48"/>
    <mergeCell ref="J48:K48"/>
    <mergeCell ref="L47:M47"/>
    <mergeCell ref="N53:O58"/>
    <mergeCell ref="P53:Q58"/>
    <mergeCell ref="H54:I54"/>
    <mergeCell ref="J54:K54"/>
    <mergeCell ref="H58:I58"/>
    <mergeCell ref="A61:B61"/>
    <mergeCell ref="L58:M58"/>
    <mergeCell ref="F54:G54"/>
    <mergeCell ref="A55:D55"/>
    <mergeCell ref="H55:I55"/>
    <mergeCell ref="J62:K62"/>
    <mergeCell ref="L62:M62"/>
    <mergeCell ref="N62:O62"/>
    <mergeCell ref="P62:Q62"/>
    <mergeCell ref="R62:S62"/>
    <mergeCell ref="A63:D63"/>
    <mergeCell ref="F63:G63"/>
    <mergeCell ref="H63:I63"/>
    <mergeCell ref="J63:K63"/>
    <mergeCell ref="L63:M63"/>
    <mergeCell ref="N63:O63"/>
    <mergeCell ref="P63:Q63"/>
    <mergeCell ref="R63:S63"/>
    <mergeCell ref="P64:Q67"/>
    <mergeCell ref="R64:S67"/>
    <mergeCell ref="P68:Q71"/>
    <mergeCell ref="R68:S71"/>
    <mergeCell ref="N71:O71"/>
    <mergeCell ref="P72:Q75"/>
    <mergeCell ref="R72:S75"/>
    <mergeCell ref="P76:Q79"/>
    <mergeCell ref="R76:S79"/>
    <mergeCell ref="P80:Q83"/>
    <mergeCell ref="R80:S83"/>
    <mergeCell ref="P84:Q87"/>
    <mergeCell ref="R84:S87"/>
    <mergeCell ref="P88:Q91"/>
    <mergeCell ref="R88:S91"/>
    <mergeCell ref="P92:Q95"/>
    <mergeCell ref="R92:S95"/>
  </mergeCells>
  <dataValidations count="2">
    <dataValidation errorStyle="warning" type="list" allowBlank="1" showInputMessage="1" sqref="A64:A94 A11:A58">
      <formula1>'（P5）北米西岸 PSW 3'!#REF!</formula1>
    </dataValidation>
    <dataValidation errorStyle="warning" type="list" allowBlank="1" showInputMessage="1" showErrorMessage="1" sqref="FX8:GB8 GB47:GF52 GB23:GF28 GB9:GF16 GB35:GF40">
      <formula1>'（P5）北米西岸 PSW 3'!#REF!</formula1>
    </dataValidation>
  </dataValidations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AYUMU KUBOTA</dc:creator>
  <cp:keywords/>
  <dc:description/>
  <cp:lastModifiedBy>jtc-minakawa</cp:lastModifiedBy>
  <cp:lastPrinted>2020-05-12T04:47:37Z</cp:lastPrinted>
  <dcterms:created xsi:type="dcterms:W3CDTF">2009-08-21T02:57:38Z</dcterms:created>
  <dcterms:modified xsi:type="dcterms:W3CDTF">2020-05-12T07:06:07Z</dcterms:modified>
  <cp:category/>
  <cp:version/>
  <cp:contentType/>
  <cp:contentStatus/>
</cp:coreProperties>
</file>